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vori\E4SMA\JRC\2014_10_Calibration\Model debugging\2016.05.18\"/>
    </mc:Choice>
  </mc:AlternateContent>
  <bookViews>
    <workbookView xWindow="-15" yWindow="-15" windowWidth="14520" windowHeight="12855" tabRatio="804" activeTab="1"/>
  </bookViews>
  <sheets>
    <sheet name="Notes" sheetId="34" r:id="rId1"/>
    <sheet name="VFE_Low" sheetId="31" r:id="rId2"/>
    <sheet name="BIoliquid" sheetId="35" r:id="rId3"/>
    <sheet name="BioImport" sheetId="38" r:id="rId4"/>
    <sheet name="Sheet2" sheetId="36" r:id="rId5"/>
  </sheets>
  <definedNames>
    <definedName name="_Toc379539723" localSheetId="3">BioImport!$B$43</definedName>
  </definedNames>
  <calcPr calcId="162913"/>
</workbook>
</file>

<file path=xl/calcChain.xml><?xml version="1.0" encoding="utf-8"?>
<calcChain xmlns="http://schemas.openxmlformats.org/spreadsheetml/2006/main">
  <c r="AS113" i="31" l="1"/>
  <c r="AS112" i="31"/>
  <c r="AS111" i="31"/>
  <c r="AS110" i="31"/>
  <c r="AS119" i="31"/>
  <c r="AS118" i="31"/>
  <c r="AS117" i="31"/>
  <c r="AS116" i="31"/>
  <c r="AS115" i="31"/>
  <c r="AS114" i="31"/>
  <c r="AS109" i="31"/>
  <c r="AS108" i="31"/>
  <c r="AD192" i="31" l="1"/>
  <c r="AV188" i="31" l="1"/>
  <c r="AY204" i="31"/>
  <c r="AX203" i="31"/>
  <c r="AW202" i="31"/>
  <c r="AV201" i="31"/>
  <c r="AU200" i="31"/>
  <c r="AY191" i="31"/>
  <c r="AX190" i="31"/>
  <c r="AW189" i="31"/>
  <c r="AU187" i="31"/>
  <c r="AY178" i="31"/>
  <c r="AX177" i="31"/>
  <c r="AW176" i="31"/>
  <c r="AV175" i="31"/>
  <c r="AU174" i="31"/>
  <c r="AY165" i="31"/>
  <c r="AX164" i="31"/>
  <c r="AW163" i="31"/>
  <c r="AV162" i="31"/>
  <c r="AU161" i="31"/>
  <c r="AY152" i="31"/>
  <c r="AX151" i="31"/>
  <c r="AW150" i="31"/>
  <c r="AV149" i="31"/>
  <c r="AU148" i="31"/>
  <c r="AY139" i="31"/>
  <c r="AX138" i="31"/>
  <c r="AW137" i="31"/>
  <c r="AV136" i="31"/>
  <c r="AU135" i="31"/>
  <c r="AY126" i="31"/>
  <c r="AX125" i="31"/>
  <c r="AW124" i="31"/>
  <c r="AV123" i="31"/>
  <c r="AU122" i="31"/>
  <c r="AY113" i="31"/>
  <c r="AX112" i="31"/>
  <c r="AW111" i="31"/>
  <c r="AV110" i="31"/>
  <c r="AU109" i="31"/>
  <c r="AY100" i="31"/>
  <c r="AX99" i="31"/>
  <c r="AW98" i="31"/>
  <c r="AV97" i="31"/>
  <c r="AU96" i="31"/>
  <c r="AY87" i="31"/>
  <c r="AX86" i="31"/>
  <c r="AW85" i="31"/>
  <c r="AV84" i="31"/>
  <c r="AU83" i="31"/>
  <c r="AY74" i="31"/>
  <c r="AX73" i="31"/>
  <c r="AW72" i="31"/>
  <c r="AV71" i="31"/>
  <c r="AU70" i="31"/>
  <c r="AY61" i="31"/>
  <c r="AX60" i="31"/>
  <c r="AW59" i="31"/>
  <c r="AV58" i="31"/>
  <c r="AU57" i="31"/>
  <c r="AY48" i="31"/>
  <c r="AX47" i="31"/>
  <c r="AW46" i="31"/>
  <c r="AV45" i="31"/>
  <c r="AU44" i="31"/>
  <c r="AY35" i="31"/>
  <c r="AX34" i="31"/>
  <c r="AW33" i="31"/>
  <c r="AV32" i="31"/>
  <c r="AU31" i="31"/>
  <c r="AU5" i="31"/>
  <c r="J205" i="31"/>
  <c r="K205" i="31"/>
  <c r="L205" i="31"/>
  <c r="M205" i="31"/>
  <c r="N205" i="31"/>
  <c r="O205" i="31"/>
  <c r="P205" i="31"/>
  <c r="Q205" i="31"/>
  <c r="R205" i="31"/>
  <c r="S205" i="31"/>
  <c r="T205" i="31"/>
  <c r="U205" i="31"/>
  <c r="V205" i="31"/>
  <c r="W205" i="31"/>
  <c r="X205" i="31"/>
  <c r="Y205" i="31"/>
  <c r="Z205" i="31"/>
  <c r="AA205" i="31"/>
  <c r="AB205" i="31"/>
  <c r="AC205" i="31"/>
  <c r="AD205" i="31"/>
  <c r="AE205" i="31"/>
  <c r="AF205" i="31"/>
  <c r="AG205" i="31"/>
  <c r="AH205" i="31"/>
  <c r="AI205" i="31"/>
  <c r="AJ205" i="31"/>
  <c r="AK205" i="31"/>
  <c r="AL205" i="31"/>
  <c r="AM205" i="31"/>
  <c r="AN205" i="31"/>
  <c r="AO205" i="31"/>
  <c r="AP205" i="31"/>
  <c r="AQ205" i="31"/>
  <c r="AR205" i="31"/>
  <c r="I205" i="31"/>
  <c r="J199" i="31"/>
  <c r="K199" i="31"/>
  <c r="L199" i="31"/>
  <c r="M199" i="31"/>
  <c r="N199" i="31"/>
  <c r="O199" i="31"/>
  <c r="P199" i="31"/>
  <c r="Q199" i="31"/>
  <c r="R199" i="31"/>
  <c r="S199" i="31"/>
  <c r="T199" i="31"/>
  <c r="U199" i="31"/>
  <c r="V199" i="31"/>
  <c r="W199" i="31"/>
  <c r="X199" i="31"/>
  <c r="Y199" i="31"/>
  <c r="Z199" i="31"/>
  <c r="AA199" i="31"/>
  <c r="AB199" i="31"/>
  <c r="AC199" i="31"/>
  <c r="AD199" i="31"/>
  <c r="AE199" i="31"/>
  <c r="AF199" i="31"/>
  <c r="AG199" i="31"/>
  <c r="AH199" i="31"/>
  <c r="AI199" i="31"/>
  <c r="AJ199" i="31"/>
  <c r="AK199" i="31"/>
  <c r="AL199" i="31"/>
  <c r="AM199" i="31"/>
  <c r="AN199" i="31"/>
  <c r="AO199" i="31"/>
  <c r="AP199" i="31"/>
  <c r="AQ199" i="31"/>
  <c r="AR199" i="31"/>
  <c r="I199" i="31"/>
  <c r="J192" i="31"/>
  <c r="K192" i="31"/>
  <c r="L192" i="31"/>
  <c r="M192" i="31"/>
  <c r="N192" i="31"/>
  <c r="O192" i="31"/>
  <c r="P192" i="31"/>
  <c r="Q192" i="31"/>
  <c r="R192" i="31"/>
  <c r="S192" i="31"/>
  <c r="T192" i="31"/>
  <c r="U192" i="31"/>
  <c r="V192" i="31"/>
  <c r="W192" i="31"/>
  <c r="X192" i="31"/>
  <c r="Y192" i="31"/>
  <c r="Z192" i="31"/>
  <c r="AA192" i="31"/>
  <c r="AB192" i="31"/>
  <c r="AC192" i="31"/>
  <c r="AE192" i="31"/>
  <c r="AF192" i="31"/>
  <c r="AG192" i="31"/>
  <c r="AH192" i="31"/>
  <c r="AI192" i="31"/>
  <c r="AJ192" i="31"/>
  <c r="AK192" i="31"/>
  <c r="AL192" i="31"/>
  <c r="AM192" i="31"/>
  <c r="AN192" i="31"/>
  <c r="AO192" i="31"/>
  <c r="AP192" i="31"/>
  <c r="AQ192" i="31"/>
  <c r="AR192" i="31"/>
  <c r="I192" i="31"/>
  <c r="J186" i="31"/>
  <c r="K186" i="31"/>
  <c r="L186" i="31"/>
  <c r="M186" i="31"/>
  <c r="N186" i="31"/>
  <c r="O186" i="31"/>
  <c r="P186" i="31"/>
  <c r="Q186" i="31"/>
  <c r="R186" i="31"/>
  <c r="S186" i="31"/>
  <c r="T186" i="31"/>
  <c r="U186" i="31"/>
  <c r="V186" i="31"/>
  <c r="W186" i="31"/>
  <c r="X186" i="31"/>
  <c r="Y186" i="31"/>
  <c r="Z186" i="31"/>
  <c r="AA186" i="31"/>
  <c r="AB186" i="31"/>
  <c r="AC186" i="31"/>
  <c r="AD186" i="31"/>
  <c r="AE186" i="31"/>
  <c r="AF186" i="31"/>
  <c r="AG186" i="31"/>
  <c r="AH186" i="31"/>
  <c r="AI186" i="31"/>
  <c r="AJ186" i="31"/>
  <c r="AK186" i="31"/>
  <c r="AL186" i="31"/>
  <c r="AM186" i="31"/>
  <c r="AN186" i="31"/>
  <c r="AO186" i="31"/>
  <c r="AP186" i="31"/>
  <c r="AQ186" i="31"/>
  <c r="AR186" i="31"/>
  <c r="I186" i="31"/>
  <c r="J179" i="31"/>
  <c r="K179" i="31"/>
  <c r="L179" i="31"/>
  <c r="M179" i="31"/>
  <c r="N179" i="31"/>
  <c r="O179" i="31"/>
  <c r="P179" i="31"/>
  <c r="Q179" i="31"/>
  <c r="R179" i="31"/>
  <c r="S179" i="31"/>
  <c r="T179" i="31"/>
  <c r="U179" i="31"/>
  <c r="V179" i="31"/>
  <c r="W179" i="31"/>
  <c r="X179" i="31"/>
  <c r="Y179" i="31"/>
  <c r="Z179" i="31"/>
  <c r="AA179" i="31"/>
  <c r="AB179" i="31"/>
  <c r="AC179" i="31"/>
  <c r="AD179" i="31"/>
  <c r="AE179" i="31"/>
  <c r="AF179" i="31"/>
  <c r="AG179" i="31"/>
  <c r="AH179" i="31"/>
  <c r="AI179" i="31"/>
  <c r="AJ179" i="31"/>
  <c r="AK179" i="31"/>
  <c r="AL179" i="31"/>
  <c r="AM179" i="31"/>
  <c r="AN179" i="31"/>
  <c r="AO179" i="31"/>
  <c r="AP179" i="31"/>
  <c r="AQ179" i="31"/>
  <c r="AR179" i="31"/>
  <c r="I179" i="31"/>
  <c r="J173" i="31"/>
  <c r="K173" i="31"/>
  <c r="L173" i="31"/>
  <c r="M173" i="31"/>
  <c r="N173" i="31"/>
  <c r="O173" i="31"/>
  <c r="P173" i="31"/>
  <c r="Q173" i="31"/>
  <c r="R173" i="31"/>
  <c r="S173" i="31"/>
  <c r="T173" i="31"/>
  <c r="U173" i="31"/>
  <c r="V173" i="31"/>
  <c r="W173" i="31"/>
  <c r="X173" i="31"/>
  <c r="Y173" i="31"/>
  <c r="Z173" i="31"/>
  <c r="AA173" i="31"/>
  <c r="AB173" i="31"/>
  <c r="AC173" i="31"/>
  <c r="AD173" i="31"/>
  <c r="AE173" i="31"/>
  <c r="AF173" i="31"/>
  <c r="AG173" i="31"/>
  <c r="AH173" i="31"/>
  <c r="AI173" i="31"/>
  <c r="AJ173" i="31"/>
  <c r="AK173" i="31"/>
  <c r="AL173" i="31"/>
  <c r="AM173" i="31"/>
  <c r="AN173" i="31"/>
  <c r="AO173" i="31"/>
  <c r="AP173" i="31"/>
  <c r="AQ173" i="31"/>
  <c r="AR173" i="31"/>
  <c r="I173" i="31"/>
  <c r="AR166" i="31"/>
  <c r="J166" i="31"/>
  <c r="K166" i="31"/>
  <c r="L166" i="31"/>
  <c r="M166" i="31"/>
  <c r="N166" i="31"/>
  <c r="O166" i="31"/>
  <c r="P166" i="31"/>
  <c r="Q166" i="31"/>
  <c r="R166" i="31"/>
  <c r="S166" i="31"/>
  <c r="T166" i="31"/>
  <c r="U166" i="31"/>
  <c r="V166" i="31"/>
  <c r="W166" i="31"/>
  <c r="X166" i="31"/>
  <c r="Y166" i="31"/>
  <c r="Z166" i="31"/>
  <c r="AA166" i="31"/>
  <c r="AB166" i="31"/>
  <c r="AC166" i="31"/>
  <c r="AD166" i="31"/>
  <c r="AE166" i="31"/>
  <c r="AF166" i="31"/>
  <c r="AG166" i="31"/>
  <c r="AH166" i="31"/>
  <c r="AI166" i="31"/>
  <c r="AJ166" i="31"/>
  <c r="AK166" i="31"/>
  <c r="AL166" i="31"/>
  <c r="AM166" i="31"/>
  <c r="AN166" i="31"/>
  <c r="AO166" i="31"/>
  <c r="AP166" i="31"/>
  <c r="AQ166" i="31"/>
  <c r="I166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AI160" i="31"/>
  <c r="AJ160" i="31"/>
  <c r="AK160" i="31"/>
  <c r="AL160" i="31"/>
  <c r="AM160" i="31"/>
  <c r="AN160" i="31"/>
  <c r="AO160" i="31"/>
  <c r="AP160" i="31"/>
  <c r="AQ160" i="31"/>
  <c r="AR160" i="31"/>
  <c r="I160" i="31"/>
  <c r="J153" i="31"/>
  <c r="K153" i="31"/>
  <c r="L153" i="31"/>
  <c r="M153" i="31"/>
  <c r="N153" i="31"/>
  <c r="O153" i="31"/>
  <c r="P153" i="31"/>
  <c r="Q153" i="31"/>
  <c r="R153" i="31"/>
  <c r="S153" i="31"/>
  <c r="T153" i="31"/>
  <c r="U153" i="31"/>
  <c r="V153" i="31"/>
  <c r="W153" i="31"/>
  <c r="X153" i="31"/>
  <c r="Y153" i="31"/>
  <c r="Z153" i="31"/>
  <c r="AA153" i="31"/>
  <c r="AB153" i="31"/>
  <c r="AC153" i="31"/>
  <c r="AD153" i="31"/>
  <c r="AE153" i="31"/>
  <c r="AF153" i="31"/>
  <c r="AG153" i="31"/>
  <c r="AH153" i="31"/>
  <c r="AI153" i="31"/>
  <c r="AJ153" i="31"/>
  <c r="AK153" i="31"/>
  <c r="AL153" i="31"/>
  <c r="AM153" i="31"/>
  <c r="AN153" i="31"/>
  <c r="AO153" i="31"/>
  <c r="AP153" i="31"/>
  <c r="AQ153" i="31"/>
  <c r="AR153" i="31"/>
  <c r="I153" i="31"/>
  <c r="J147" i="31"/>
  <c r="K147" i="31"/>
  <c r="L147" i="31"/>
  <c r="M147" i="31"/>
  <c r="N147" i="31"/>
  <c r="O147" i="31"/>
  <c r="P147" i="31"/>
  <c r="Q147" i="31"/>
  <c r="R147" i="31"/>
  <c r="S147" i="31"/>
  <c r="T147" i="31"/>
  <c r="U147" i="31"/>
  <c r="V147" i="31"/>
  <c r="W147" i="31"/>
  <c r="X147" i="31"/>
  <c r="Y147" i="31"/>
  <c r="Z147" i="31"/>
  <c r="AA147" i="31"/>
  <c r="AB147" i="31"/>
  <c r="AC147" i="31"/>
  <c r="AD147" i="31"/>
  <c r="AE147" i="31"/>
  <c r="AF147" i="31"/>
  <c r="AG147" i="31"/>
  <c r="AH147" i="31"/>
  <c r="AI147" i="31"/>
  <c r="AJ147" i="31"/>
  <c r="AK147" i="31"/>
  <c r="AL147" i="31"/>
  <c r="AM147" i="31"/>
  <c r="AN147" i="31"/>
  <c r="AO147" i="31"/>
  <c r="AP147" i="31"/>
  <c r="AQ147" i="31"/>
  <c r="AR147" i="31"/>
  <c r="I147" i="31"/>
  <c r="J140" i="31"/>
  <c r="K140" i="31"/>
  <c r="L140" i="31"/>
  <c r="M140" i="31"/>
  <c r="N140" i="31"/>
  <c r="O140" i="31"/>
  <c r="P140" i="31"/>
  <c r="Q140" i="31"/>
  <c r="R140" i="31"/>
  <c r="S140" i="31"/>
  <c r="T140" i="31"/>
  <c r="U140" i="31"/>
  <c r="V140" i="31"/>
  <c r="W140" i="31"/>
  <c r="X140" i="31"/>
  <c r="Y140" i="31"/>
  <c r="Z140" i="31"/>
  <c r="AA140" i="31"/>
  <c r="AB140" i="31"/>
  <c r="AC140" i="31"/>
  <c r="AD140" i="31"/>
  <c r="AE140" i="31"/>
  <c r="AF140" i="31"/>
  <c r="AG140" i="31"/>
  <c r="AH140" i="31"/>
  <c r="AI140" i="31"/>
  <c r="AJ140" i="31"/>
  <c r="AK140" i="31"/>
  <c r="AL140" i="31"/>
  <c r="AM140" i="31"/>
  <c r="AN140" i="31"/>
  <c r="AO140" i="31"/>
  <c r="AP140" i="31"/>
  <c r="AQ140" i="31"/>
  <c r="AR140" i="31"/>
  <c r="I140" i="31"/>
  <c r="J134" i="31"/>
  <c r="K134" i="31"/>
  <c r="L134" i="31"/>
  <c r="M134" i="31"/>
  <c r="N134" i="31"/>
  <c r="O134" i="31"/>
  <c r="P134" i="31"/>
  <c r="Q134" i="31"/>
  <c r="R134" i="31"/>
  <c r="S134" i="31"/>
  <c r="T134" i="31"/>
  <c r="U134" i="31"/>
  <c r="V134" i="31"/>
  <c r="W134" i="31"/>
  <c r="X134" i="31"/>
  <c r="Y134" i="31"/>
  <c r="Z134" i="31"/>
  <c r="AA134" i="31"/>
  <c r="AB134" i="31"/>
  <c r="AC134" i="31"/>
  <c r="AD134" i="31"/>
  <c r="AE134" i="31"/>
  <c r="AF134" i="31"/>
  <c r="AG134" i="31"/>
  <c r="AH134" i="31"/>
  <c r="AI134" i="31"/>
  <c r="AJ134" i="31"/>
  <c r="AK134" i="31"/>
  <c r="AL134" i="31"/>
  <c r="AM134" i="31"/>
  <c r="AN134" i="31"/>
  <c r="AO134" i="31"/>
  <c r="AP134" i="31"/>
  <c r="AQ134" i="31"/>
  <c r="AR134" i="31"/>
  <c r="I134" i="31"/>
  <c r="J127" i="31"/>
  <c r="K127" i="31"/>
  <c r="L127" i="31"/>
  <c r="M127" i="31"/>
  <c r="N127" i="31"/>
  <c r="O127" i="31"/>
  <c r="P127" i="31"/>
  <c r="Q127" i="31"/>
  <c r="R127" i="31"/>
  <c r="S127" i="31"/>
  <c r="T127" i="31"/>
  <c r="U127" i="31"/>
  <c r="V127" i="31"/>
  <c r="W127" i="31"/>
  <c r="X127" i="31"/>
  <c r="Y127" i="31"/>
  <c r="Z127" i="31"/>
  <c r="AA127" i="31"/>
  <c r="AB127" i="31"/>
  <c r="AC127" i="31"/>
  <c r="AD127" i="31"/>
  <c r="AE127" i="31"/>
  <c r="AF127" i="31"/>
  <c r="AG127" i="31"/>
  <c r="AH127" i="31"/>
  <c r="AI127" i="31"/>
  <c r="AJ127" i="31"/>
  <c r="AK127" i="31"/>
  <c r="AL127" i="31"/>
  <c r="AM127" i="31"/>
  <c r="AN127" i="31"/>
  <c r="AO127" i="31"/>
  <c r="AP127" i="31"/>
  <c r="AQ127" i="31"/>
  <c r="AR127" i="31"/>
  <c r="I127" i="31"/>
  <c r="J121" i="31"/>
  <c r="K121" i="31"/>
  <c r="L121" i="31"/>
  <c r="M121" i="31"/>
  <c r="N121" i="31"/>
  <c r="O121" i="31"/>
  <c r="P121" i="31"/>
  <c r="Q121" i="31"/>
  <c r="R121" i="31"/>
  <c r="S121" i="31"/>
  <c r="T121" i="31"/>
  <c r="U121" i="31"/>
  <c r="V121" i="31"/>
  <c r="W121" i="31"/>
  <c r="X121" i="31"/>
  <c r="Y121" i="31"/>
  <c r="Z121" i="31"/>
  <c r="AA121" i="31"/>
  <c r="AB121" i="31"/>
  <c r="AC121" i="31"/>
  <c r="AD121" i="31"/>
  <c r="AE121" i="31"/>
  <c r="AF121" i="31"/>
  <c r="AG121" i="31"/>
  <c r="AH121" i="31"/>
  <c r="AI121" i="31"/>
  <c r="AJ121" i="31"/>
  <c r="AK121" i="31"/>
  <c r="AL121" i="31"/>
  <c r="AM121" i="31"/>
  <c r="AN121" i="31"/>
  <c r="AO121" i="31"/>
  <c r="AP121" i="31"/>
  <c r="AQ121" i="31"/>
  <c r="AR121" i="31"/>
  <c r="I121" i="31"/>
  <c r="J114" i="31"/>
  <c r="K114" i="31"/>
  <c r="L114" i="31"/>
  <c r="M114" i="31"/>
  <c r="N114" i="31"/>
  <c r="O114" i="31"/>
  <c r="P114" i="31"/>
  <c r="Q114" i="31"/>
  <c r="R114" i="31"/>
  <c r="S114" i="31"/>
  <c r="T114" i="31"/>
  <c r="U114" i="31"/>
  <c r="V114" i="31"/>
  <c r="W114" i="31"/>
  <c r="X114" i="31"/>
  <c r="Y114" i="31"/>
  <c r="Z114" i="31"/>
  <c r="AA114" i="31"/>
  <c r="AB114" i="31"/>
  <c r="AC114" i="31"/>
  <c r="AD114" i="31"/>
  <c r="AE114" i="31"/>
  <c r="AF114" i="31"/>
  <c r="AG114" i="31"/>
  <c r="AH114" i="31"/>
  <c r="AI114" i="31"/>
  <c r="AJ114" i="31"/>
  <c r="AK114" i="31"/>
  <c r="AL114" i="31"/>
  <c r="AM114" i="31"/>
  <c r="AN114" i="31"/>
  <c r="AO114" i="31"/>
  <c r="AP114" i="31"/>
  <c r="AQ114" i="31"/>
  <c r="AR114" i="31"/>
  <c r="I114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AI108" i="31"/>
  <c r="AJ108" i="31"/>
  <c r="AK108" i="31"/>
  <c r="AL108" i="31"/>
  <c r="AM108" i="31"/>
  <c r="AN108" i="31"/>
  <c r="AO108" i="31"/>
  <c r="AP108" i="31"/>
  <c r="AQ108" i="31"/>
  <c r="AR108" i="31"/>
  <c r="I108" i="31"/>
  <c r="AR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Z101" i="31"/>
  <c r="AA101" i="31"/>
  <c r="AB101" i="31"/>
  <c r="AC101" i="31"/>
  <c r="AD101" i="31"/>
  <c r="AE101" i="31"/>
  <c r="AF101" i="31"/>
  <c r="AG101" i="31"/>
  <c r="AH101" i="31"/>
  <c r="AI101" i="31"/>
  <c r="AJ101" i="31"/>
  <c r="AK101" i="31"/>
  <c r="AL101" i="31"/>
  <c r="AM101" i="31"/>
  <c r="AN101" i="31"/>
  <c r="AO101" i="31"/>
  <c r="AP101" i="31"/>
  <c r="AQ101" i="31"/>
  <c r="I101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AI95" i="31"/>
  <c r="AJ95" i="31"/>
  <c r="AK95" i="31"/>
  <c r="AL95" i="31"/>
  <c r="AM95" i="31"/>
  <c r="AN95" i="31"/>
  <c r="AO95" i="31"/>
  <c r="AP95" i="31"/>
  <c r="AQ95" i="31"/>
  <c r="AR95" i="31"/>
  <c r="I95" i="31"/>
  <c r="AR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AI88" i="31"/>
  <c r="AJ88" i="31"/>
  <c r="AK88" i="31"/>
  <c r="AL88" i="31"/>
  <c r="AM88" i="31"/>
  <c r="AN88" i="31"/>
  <c r="AO88" i="31"/>
  <c r="AP88" i="31"/>
  <c r="AQ88" i="31"/>
  <c r="I88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I82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AP76" i="31"/>
  <c r="AQ76" i="31"/>
  <c r="AR76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AI69" i="31"/>
  <c r="AJ69" i="31"/>
  <c r="AK69" i="31"/>
  <c r="AL69" i="31"/>
  <c r="AM69" i="31"/>
  <c r="AN69" i="31"/>
  <c r="AO69" i="31"/>
  <c r="AP69" i="31"/>
  <c r="AQ69" i="31"/>
  <c r="AR69" i="31"/>
  <c r="I69" i="31"/>
  <c r="N63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I56" i="31"/>
  <c r="I50" i="31"/>
  <c r="I49" i="31" s="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I43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I36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I30" i="31"/>
  <c r="I18" i="31"/>
  <c r="I17" i="31" s="1"/>
  <c r="J18" i="31"/>
  <c r="J17" i="31" s="1"/>
  <c r="K18" i="31"/>
  <c r="K17" i="31" s="1"/>
  <c r="L18" i="31"/>
  <c r="M18" i="31"/>
  <c r="M17" i="31" s="1"/>
  <c r="I19" i="31"/>
  <c r="J19" i="31"/>
  <c r="K19" i="31"/>
  <c r="L19" i="31"/>
  <c r="M19" i="31"/>
  <c r="I20" i="31"/>
  <c r="J20" i="31"/>
  <c r="K20" i="31"/>
  <c r="L20" i="31"/>
  <c r="M20" i="31"/>
  <c r="I21" i="31"/>
  <c r="J21" i="31"/>
  <c r="K21" i="31"/>
  <c r="L21" i="31"/>
  <c r="M21" i="31"/>
  <c r="I22" i="31"/>
  <c r="J22" i="31"/>
  <c r="K22" i="31"/>
  <c r="L22" i="31"/>
  <c r="M22" i="31"/>
  <c r="I24" i="31"/>
  <c r="I23" i="31" s="1"/>
  <c r="J24" i="31"/>
  <c r="J23" i="31" s="1"/>
  <c r="K24" i="31"/>
  <c r="K23" i="31" s="1"/>
  <c r="L24" i="31"/>
  <c r="L23" i="31" s="1"/>
  <c r="M24" i="31"/>
  <c r="M23" i="31" s="1"/>
  <c r="I25" i="31"/>
  <c r="J25" i="31"/>
  <c r="K25" i="31"/>
  <c r="L25" i="31"/>
  <c r="M25" i="31"/>
  <c r="I26" i="31"/>
  <c r="J26" i="31"/>
  <c r="K26" i="31"/>
  <c r="L26" i="31"/>
  <c r="M26" i="31"/>
  <c r="I27" i="31"/>
  <c r="J27" i="31"/>
  <c r="K27" i="31"/>
  <c r="L27" i="31"/>
  <c r="M27" i="31"/>
  <c r="I28" i="31"/>
  <c r="J28" i="31"/>
  <c r="K28" i="31"/>
  <c r="L28" i="31"/>
  <c r="M28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I10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I4" i="31"/>
  <c r="L17" i="31" l="1"/>
  <c r="N21" i="38"/>
  <c r="N20" i="38"/>
  <c r="P20" i="38" s="1"/>
  <c r="O20" i="38" s="1"/>
  <c r="M21" i="38"/>
  <c r="M20" i="38"/>
  <c r="N13" i="38"/>
  <c r="N12" i="38"/>
  <c r="M13" i="38"/>
  <c r="M12" i="38"/>
  <c r="M5" i="38"/>
  <c r="M4" i="38"/>
  <c r="J75" i="31" l="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AP75" i="31"/>
  <c r="AQ75" i="31"/>
  <c r="AR75" i="31"/>
  <c r="I75" i="31"/>
  <c r="J63" i="31"/>
  <c r="J62" i="31" s="1"/>
  <c r="K63" i="31"/>
  <c r="K62" i="31" s="1"/>
  <c r="L63" i="31"/>
  <c r="L62" i="31" s="1"/>
  <c r="M63" i="31"/>
  <c r="M62" i="31" s="1"/>
  <c r="N62" i="31"/>
  <c r="O63" i="31"/>
  <c r="O62" i="31" s="1"/>
  <c r="P63" i="31"/>
  <c r="P62" i="31" s="1"/>
  <c r="Q63" i="31"/>
  <c r="Q62" i="31" s="1"/>
  <c r="R63" i="31"/>
  <c r="R62" i="31" s="1"/>
  <c r="S63" i="31"/>
  <c r="S62" i="31" s="1"/>
  <c r="T63" i="31"/>
  <c r="T62" i="31" s="1"/>
  <c r="U63" i="31"/>
  <c r="U62" i="31" s="1"/>
  <c r="V63" i="31"/>
  <c r="V62" i="31" s="1"/>
  <c r="W63" i="31"/>
  <c r="W62" i="31" s="1"/>
  <c r="X63" i="31"/>
  <c r="X62" i="31" s="1"/>
  <c r="Y63" i="31"/>
  <c r="Y62" i="31" s="1"/>
  <c r="Z63" i="31"/>
  <c r="Z62" i="31" s="1"/>
  <c r="AA63" i="31"/>
  <c r="AA62" i="31" s="1"/>
  <c r="AB63" i="31"/>
  <c r="AB62" i="31" s="1"/>
  <c r="AC63" i="31"/>
  <c r="AC62" i="31" s="1"/>
  <c r="AD63" i="31"/>
  <c r="AD62" i="31" s="1"/>
  <c r="AE63" i="31"/>
  <c r="AE62" i="31" s="1"/>
  <c r="AF63" i="31"/>
  <c r="AF62" i="31" s="1"/>
  <c r="AG63" i="31"/>
  <c r="AG62" i="31" s="1"/>
  <c r="AH63" i="31"/>
  <c r="AH62" i="31" s="1"/>
  <c r="AI63" i="31"/>
  <c r="AI62" i="31" s="1"/>
  <c r="AJ63" i="31"/>
  <c r="AJ62" i="31" s="1"/>
  <c r="AK63" i="31"/>
  <c r="AK62" i="31" s="1"/>
  <c r="AL63" i="31"/>
  <c r="AL62" i="31" s="1"/>
  <c r="AM63" i="31"/>
  <c r="AM62" i="31" s="1"/>
  <c r="AN63" i="31"/>
  <c r="AN62" i="31" s="1"/>
  <c r="AO63" i="31"/>
  <c r="AO62" i="31" s="1"/>
  <c r="AP63" i="31"/>
  <c r="AP62" i="31" s="1"/>
  <c r="AQ63" i="31"/>
  <c r="AQ62" i="31" s="1"/>
  <c r="AR63" i="31"/>
  <c r="AR62" i="31" s="1"/>
  <c r="I63" i="31"/>
  <c r="I62" i="31" s="1"/>
  <c r="J50" i="31"/>
  <c r="J49" i="31" s="1"/>
  <c r="K50" i="31"/>
  <c r="K49" i="31" s="1"/>
  <c r="L50" i="31"/>
  <c r="L49" i="31" s="1"/>
  <c r="M50" i="31"/>
  <c r="M49" i="31" s="1"/>
  <c r="N50" i="31"/>
  <c r="N49" i="31" s="1"/>
  <c r="O50" i="31"/>
  <c r="O49" i="31" s="1"/>
  <c r="P50" i="31"/>
  <c r="P49" i="31" s="1"/>
  <c r="Q50" i="31"/>
  <c r="Q49" i="31" s="1"/>
  <c r="R50" i="31"/>
  <c r="R49" i="31" s="1"/>
  <c r="S50" i="31"/>
  <c r="S49" i="31" s="1"/>
  <c r="T50" i="31"/>
  <c r="T49" i="31" s="1"/>
  <c r="U50" i="31"/>
  <c r="U49" i="31" s="1"/>
  <c r="V50" i="31"/>
  <c r="V49" i="31" s="1"/>
  <c r="W50" i="31"/>
  <c r="W49" i="31" s="1"/>
  <c r="X50" i="31"/>
  <c r="X49" i="31" s="1"/>
  <c r="Y50" i="31"/>
  <c r="Y49" i="31" s="1"/>
  <c r="Z50" i="31"/>
  <c r="Z49" i="31" s="1"/>
  <c r="AA50" i="31"/>
  <c r="AA49" i="31" s="1"/>
  <c r="AB50" i="31"/>
  <c r="AB49" i="31" s="1"/>
  <c r="AC50" i="31"/>
  <c r="AC49" i="31" s="1"/>
  <c r="AD50" i="31"/>
  <c r="AD49" i="31" s="1"/>
  <c r="AE50" i="31"/>
  <c r="AE49" i="31" s="1"/>
  <c r="AF50" i="31"/>
  <c r="AF49" i="31" s="1"/>
  <c r="AG50" i="31"/>
  <c r="AG49" i="31" s="1"/>
  <c r="AH50" i="31"/>
  <c r="AH49" i="31" s="1"/>
  <c r="AI50" i="31"/>
  <c r="AI49" i="31" s="1"/>
  <c r="AJ50" i="31"/>
  <c r="AJ49" i="31" s="1"/>
  <c r="AK50" i="31"/>
  <c r="AK49" i="31" s="1"/>
  <c r="AL50" i="31"/>
  <c r="AL49" i="31" s="1"/>
  <c r="AM50" i="31"/>
  <c r="AM49" i="31" s="1"/>
  <c r="AN50" i="31"/>
  <c r="AN49" i="31" s="1"/>
  <c r="AO50" i="31"/>
  <c r="AO49" i="31" s="1"/>
  <c r="AP50" i="31"/>
  <c r="AP49" i="31" s="1"/>
  <c r="AQ50" i="31"/>
  <c r="AQ49" i="31" s="1"/>
  <c r="AR50" i="31"/>
  <c r="AR49" i="31" s="1"/>
  <c r="A19" i="31" l="1"/>
  <c r="A20" i="31" s="1"/>
  <c r="A21" i="31" s="1"/>
  <c r="A22" i="31" s="1"/>
  <c r="N25" i="31" l="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N24" i="31"/>
  <c r="N23" i="31" s="1"/>
  <c r="O24" i="31"/>
  <c r="O23" i="31" s="1"/>
  <c r="P24" i="31"/>
  <c r="P23" i="31" s="1"/>
  <c r="Q24" i="31"/>
  <c r="Q23" i="31" s="1"/>
  <c r="R24" i="31"/>
  <c r="R23" i="31" s="1"/>
  <c r="S24" i="31"/>
  <c r="S23" i="31" s="1"/>
  <c r="T24" i="31"/>
  <c r="T23" i="31" s="1"/>
  <c r="U24" i="31"/>
  <c r="U23" i="31" s="1"/>
  <c r="V24" i="31"/>
  <c r="V23" i="31" s="1"/>
  <c r="W24" i="31"/>
  <c r="W23" i="31" s="1"/>
  <c r="X24" i="31"/>
  <c r="X23" i="31" s="1"/>
  <c r="Y24" i="31"/>
  <c r="Y23" i="31" s="1"/>
  <c r="Z24" i="31"/>
  <c r="Z23" i="31" s="1"/>
  <c r="AA24" i="31"/>
  <c r="AA23" i="31" s="1"/>
  <c r="AB24" i="31"/>
  <c r="AB23" i="31" s="1"/>
  <c r="AC24" i="31"/>
  <c r="AC23" i="31" s="1"/>
  <c r="AD24" i="31"/>
  <c r="AD23" i="31" s="1"/>
  <c r="AE24" i="31"/>
  <c r="AE23" i="31" s="1"/>
  <c r="AF24" i="31"/>
  <c r="AF23" i="31" s="1"/>
  <c r="AG24" i="31"/>
  <c r="AG23" i="31" s="1"/>
  <c r="AH24" i="31"/>
  <c r="AH23" i="31" s="1"/>
  <c r="AI24" i="31"/>
  <c r="AI23" i="31" s="1"/>
  <c r="AJ24" i="31"/>
  <c r="AJ23" i="31" s="1"/>
  <c r="AK24" i="31"/>
  <c r="AK23" i="31" s="1"/>
  <c r="AL24" i="31"/>
  <c r="AL23" i="31" s="1"/>
  <c r="AM24" i="31"/>
  <c r="AM23" i="31" s="1"/>
  <c r="AN24" i="31"/>
  <c r="AN23" i="31" s="1"/>
  <c r="AO24" i="31"/>
  <c r="AO23" i="31" s="1"/>
  <c r="AP24" i="31"/>
  <c r="AP23" i="31" s="1"/>
  <c r="AQ24" i="31"/>
  <c r="AQ23" i="31" s="1"/>
  <c r="AR24" i="31"/>
  <c r="AR23" i="31" s="1"/>
  <c r="T21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N21" i="31"/>
  <c r="O21" i="31"/>
  <c r="P21" i="31"/>
  <c r="Q21" i="31"/>
  <c r="R21" i="31"/>
  <c r="S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N18" i="31"/>
  <c r="N17" i="31" s="1"/>
  <c r="O18" i="31"/>
  <c r="P18" i="31"/>
  <c r="P17" i="31" s="1"/>
  <c r="Q18" i="31"/>
  <c r="Q17" i="31" s="1"/>
  <c r="R18" i="31"/>
  <c r="R17" i="31" s="1"/>
  <c r="S18" i="31"/>
  <c r="S17" i="31" s="1"/>
  <c r="T18" i="31"/>
  <c r="T17" i="31" s="1"/>
  <c r="U18" i="31"/>
  <c r="U17" i="31" s="1"/>
  <c r="V18" i="31"/>
  <c r="V17" i="31" s="1"/>
  <c r="W18" i="31"/>
  <c r="W17" i="31" s="1"/>
  <c r="X18" i="31"/>
  <c r="X17" i="31" s="1"/>
  <c r="Y18" i="31"/>
  <c r="Y17" i="31" s="1"/>
  <c r="Z18" i="31"/>
  <c r="Z17" i="31" s="1"/>
  <c r="AA18" i="31"/>
  <c r="AA17" i="31" s="1"/>
  <c r="AB18" i="31"/>
  <c r="AB17" i="31" s="1"/>
  <c r="AC18" i="31"/>
  <c r="AC17" i="31" s="1"/>
  <c r="AD18" i="31"/>
  <c r="AD17" i="31" s="1"/>
  <c r="AE18" i="31"/>
  <c r="AE17" i="31" s="1"/>
  <c r="AF18" i="31"/>
  <c r="AF17" i="31" s="1"/>
  <c r="AG18" i="31"/>
  <c r="AG17" i="31" s="1"/>
  <c r="AH18" i="31"/>
  <c r="AH17" i="31" s="1"/>
  <c r="AI18" i="31"/>
  <c r="AI17" i="31" s="1"/>
  <c r="AJ18" i="31"/>
  <c r="AJ17" i="31" s="1"/>
  <c r="AK18" i="31"/>
  <c r="AK17" i="31" s="1"/>
  <c r="AL18" i="31"/>
  <c r="AL17" i="31" s="1"/>
  <c r="AM18" i="31"/>
  <c r="AM17" i="31" s="1"/>
  <c r="AN18" i="31"/>
  <c r="AN17" i="31" s="1"/>
  <c r="AO18" i="31"/>
  <c r="AO17" i="31" s="1"/>
  <c r="AP18" i="31"/>
  <c r="AP17" i="31" s="1"/>
  <c r="AQ18" i="31"/>
  <c r="AQ17" i="31" s="1"/>
  <c r="AR18" i="31"/>
  <c r="AR17" i="31" s="1"/>
  <c r="AX21" i="31" l="1"/>
  <c r="AY22" i="31"/>
  <c r="AV19" i="31"/>
  <c r="O17" i="31"/>
  <c r="AU18" i="31"/>
  <c r="AU3" i="31" s="1"/>
  <c r="AW20" i="31"/>
  <c r="AV6" i="31"/>
  <c r="AV3" i="31" s="1"/>
  <c r="AY9" i="31"/>
  <c r="AX8" i="31"/>
  <c r="AX3" i="31" s="1"/>
  <c r="AW7" i="31"/>
  <c r="AW3" i="31" s="1"/>
  <c r="AY3" i="31" l="1"/>
  <c r="H30" i="38"/>
  <c r="H31" i="38" s="1"/>
  <c r="H28" i="38"/>
  <c r="H29" i="38" s="1"/>
  <c r="H26" i="38"/>
  <c r="H27" i="38" s="1"/>
  <c r="R22" i="38"/>
  <c r="N22" i="38"/>
  <c r="M22" i="38"/>
  <c r="L22" i="38" s="1"/>
  <c r="R21" i="38"/>
  <c r="L21" i="38"/>
  <c r="R20" i="38"/>
  <c r="W22" i="38"/>
  <c r="R14" i="38"/>
  <c r="N14" i="38"/>
  <c r="O14" i="38" s="1"/>
  <c r="P14" i="38" s="1"/>
  <c r="M14" i="38"/>
  <c r="L14" i="38" s="1"/>
  <c r="R13" i="38"/>
  <c r="O13" i="38"/>
  <c r="P13" i="38" s="1"/>
  <c r="R12" i="38"/>
  <c r="L12" i="38"/>
  <c r="R6" i="38"/>
  <c r="M6" i="38"/>
  <c r="N6" i="38" s="1"/>
  <c r="R5" i="38"/>
  <c r="N5" i="38"/>
  <c r="O5" i="38" s="1"/>
  <c r="P5" i="38" s="1"/>
  <c r="L5" i="38"/>
  <c r="R4" i="38"/>
  <c r="W21" i="38" l="1"/>
  <c r="I28" i="38"/>
  <c r="L13" i="38"/>
  <c r="W20" i="38"/>
  <c r="X21" i="38"/>
  <c r="P22" i="38"/>
  <c r="O22" i="38" s="1"/>
  <c r="L4" i="38"/>
  <c r="X22" i="38"/>
  <c r="L6" i="38"/>
  <c r="L20" i="38"/>
  <c r="I31" i="38"/>
  <c r="O6" i="38"/>
  <c r="P6" i="38" s="1"/>
  <c r="I29" i="38"/>
  <c r="N4" i="38"/>
  <c r="I27" i="38" s="1"/>
  <c r="O12" i="38"/>
  <c r="P21" i="38"/>
  <c r="O21" i="38" s="1"/>
  <c r="I26" i="38"/>
  <c r="I30" i="38"/>
  <c r="O4" i="38" l="1"/>
  <c r="X20" i="38"/>
  <c r="Z22" i="38"/>
  <c r="Y22" i="38"/>
  <c r="Y21" i="38"/>
  <c r="P12" i="38"/>
  <c r="Z21" i="38" s="1"/>
  <c r="P4" i="38" l="1"/>
  <c r="Z20" i="38" s="1"/>
  <c r="Y20" i="38"/>
</calcChain>
</file>

<file path=xl/comments1.xml><?xml version="1.0" encoding="utf-8"?>
<comments xmlns="http://schemas.openxmlformats.org/spreadsheetml/2006/main">
  <authors>
    <author>ese-veda04</author>
    <author>Kober, T. (Tom)</author>
    <author>Alessandro Chiodi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I30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31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43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44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6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7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AS109" authorId="2" shapeId="0">
      <text>
        <r>
          <rPr>
            <b/>
            <sz val="9"/>
            <color indexed="81"/>
            <rFont val="Tahoma"/>
            <family val="2"/>
          </rPr>
          <t>IEA 2010 energy balance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AS114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AS115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6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7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8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9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I166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I16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just a proposal to use this process for other oil biomass feedstocks than rape seed</t>
        </r>
      </text>
    </comment>
    <comment ref="A219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H406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solid manure</t>
        </r>
      </text>
    </comment>
    <comment ref="H41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liquid manure</t>
        </r>
      </text>
    </comment>
    <comment ref="J54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55eur/TON ACCORDING TO 
Mardikis et al. 2004
AND
Vourdoubas 2007
18.78 = lhv</t>
        </r>
      </text>
    </comment>
  </commentList>
</comments>
</file>

<file path=xl/comments2.xml><?xml version="1.0" encoding="utf-8"?>
<comments xmlns="http://schemas.openxmlformats.org/spreadsheetml/2006/main">
  <authors>
    <author>RUIZ CASTELLO Pablo (JRC-PETTEN)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RUIZ CASTELLO Pablo (JRC-PETTEN):</t>
        </r>
        <r>
          <rPr>
            <sz val="9"/>
            <color indexed="81"/>
            <rFont val="Tahoma"/>
            <family val="2"/>
          </rPr>
          <t xml:space="preserve">
Cost brought and kept
 from POLES for the biofuel imports</t>
        </r>
      </text>
    </comment>
  </commentList>
</comments>
</file>

<file path=xl/comments3.xml><?xml version="1.0" encoding="utf-8"?>
<comments xmlns="http://schemas.openxmlformats.org/spreadsheetml/2006/main">
  <authors>
    <author>Kober, T. (Tom)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
that have a port!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</commentList>
</comments>
</file>

<file path=xl/sharedStrings.xml><?xml version="1.0" encoding="utf-8"?>
<sst xmlns="http://schemas.openxmlformats.org/spreadsheetml/2006/main" count="1965" uniqueCount="232">
  <si>
    <t>TimeSlice</t>
  </si>
  <si>
    <t>LimType</t>
  </si>
  <si>
    <t>Attribute</t>
  </si>
  <si>
    <t>Year</t>
  </si>
  <si>
    <t>AllRegions</t>
  </si>
  <si>
    <t>AL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</si>
  <si>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</si>
  <si>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</si>
  <si>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</si>
  <si>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</si>
  <si>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</si>
  <si>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</si>
  <si>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</si>
  <si>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</si>
  <si>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</si>
  <si>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</si>
  <si>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</si>
  <si>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</si>
  <si>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</si>
  <si>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</si>
  <si>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</si>
  <si>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</si>
  <si>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</si>
  <si>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</si>
  <si>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</si>
  <si>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</si>
  <si>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</si>
  <si>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</si>
  <si>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</si>
  <si>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</si>
  <si>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</si>
  <si>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</si>
  <si>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</si>
  <si>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</si>
  <si>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</si>
  <si>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</si>
  <si>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</si>
  <si>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</si>
  <si>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</si>
  <si>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Pset_PN</t>
  </si>
  <si>
    <t>UP</t>
  </si>
  <si>
    <t>ACT_BND</t>
  </si>
  <si>
    <t>ANNUAL</t>
  </si>
  <si>
    <t>MINBIOCRP21</t>
  </si>
  <si>
    <t>reference</t>
  </si>
  <si>
    <t>ACT_COST</t>
  </si>
  <si>
    <t>\I:</t>
  </si>
  <si>
    <t>following lines only for calculation</t>
  </si>
  <si>
    <t>MINBIORPS1</t>
  </si>
  <si>
    <t>MINBIOCRP11</t>
  </si>
  <si>
    <t>MINBIOCRP41</t>
  </si>
  <si>
    <t>MINBIOCRP41a</t>
  </si>
  <si>
    <t>EU-28</t>
  </si>
  <si>
    <t>in PJ</t>
  </si>
  <si>
    <t>MINBIOGAS1</t>
  </si>
  <si>
    <t>solid manure</t>
  </si>
  <si>
    <t>liquid manure</t>
  </si>
  <si>
    <t>starchy grops</t>
  </si>
  <si>
    <t>grassy crops</t>
  </si>
  <si>
    <t>manure</t>
  </si>
  <si>
    <t>Primary AGR residues</t>
  </si>
  <si>
    <t>MINBIOAGRW1</t>
  </si>
  <si>
    <t>Roundwood</t>
  </si>
  <si>
    <t>MINBIOWOO</t>
  </si>
  <si>
    <t>MINBIOFRSR1</t>
  </si>
  <si>
    <t>Secondary Forestry residues - woodchips</t>
  </si>
  <si>
    <t>MINBIOWOOW1</t>
  </si>
  <si>
    <t>MINBIOWOOW1a</t>
  </si>
  <si>
    <t>Secondary Forestry residues - sawdust</t>
  </si>
  <si>
    <t>MINBIOMUN1</t>
  </si>
  <si>
    <t>MINBIOSLU1</t>
  </si>
  <si>
    <t>MINBIOFRSR1a</t>
  </si>
  <si>
    <t>Residues from landscape care</t>
  </si>
  <si>
    <t>municipal waste</t>
  </si>
  <si>
    <t>sludge</t>
  </si>
  <si>
    <t>other oil crops than rape seed</t>
  </si>
  <si>
    <t>MINBIOWOOa</t>
  </si>
  <si>
    <t>EnergyResidue</t>
  </si>
  <si>
    <t>Residues_Chips&amp;Pellets</t>
  </si>
  <si>
    <t>Roundwood Chips &amp; Pellets</t>
  </si>
  <si>
    <t>Macedonia</t>
  </si>
  <si>
    <t>Montenegro</t>
  </si>
  <si>
    <t>Olive pits</t>
  </si>
  <si>
    <t>MINBIOCRP31</t>
  </si>
  <si>
    <t>~UC_T</t>
  </si>
  <si>
    <t>UC_N</t>
  </si>
  <si>
    <t>UC_COMPRD</t>
  </si>
  <si>
    <t>UC_FLO</t>
  </si>
  <si>
    <t>UC_ACT</t>
  </si>
  <si>
    <t>UC_Desc</t>
  </si>
  <si>
    <t>UC_RHST~2020</t>
  </si>
  <si>
    <t>UC_RHST~2030</t>
  </si>
  <si>
    <t>UC_RHST~2040</t>
  </si>
  <si>
    <t>UC_RHST~2050</t>
  </si>
  <si>
    <t>2020,2030,2040,2050</t>
  </si>
  <si>
    <t>AU_EU-IMP_ETH</t>
  </si>
  <si>
    <t>IMPBIOETH*</t>
  </si>
  <si>
    <t>AU_EU-IMP_WOO</t>
  </si>
  <si>
    <t>Country</t>
  </si>
  <si>
    <t>Sustainable availability to export to EU (PJ)</t>
  </si>
  <si>
    <r>
      <t>Costs (€</t>
    </r>
    <r>
      <rPr>
        <b/>
        <vertAlign val="subscript"/>
        <sz val="12"/>
        <color rgb="FFFFFFFF"/>
        <rFont val="Calibri"/>
        <family val="2"/>
      </rPr>
      <t>2010</t>
    </r>
    <r>
      <rPr>
        <b/>
        <sz val="12"/>
        <color rgb="FFFFFFFF"/>
        <rFont val="Calibri"/>
        <family val="2"/>
      </rPr>
      <t>/GJ)</t>
    </r>
  </si>
  <si>
    <t>BR</t>
  </si>
  <si>
    <t>MZ</t>
  </si>
  <si>
    <t>Table 16 Cost-Supply Data for 1G EtOH</t>
  </si>
  <si>
    <t>AR</t>
  </si>
  <si>
    <t>ID</t>
  </si>
  <si>
    <t>Table 18 Cost-Supply Data for 2G EtOH</t>
  </si>
  <si>
    <t xml:space="preserve">Table 17 Cost-Supply Data for 1G Biodiesel </t>
  </si>
  <si>
    <t>UA</t>
  </si>
  <si>
    <t>-</t>
  </si>
  <si>
    <t xml:space="preserve">Table 19 Cost-Supply Data for Pellets </t>
  </si>
  <si>
    <t>US</t>
  </si>
  <si>
    <t>C-W</t>
  </si>
  <si>
    <t>CA-E</t>
  </si>
  <si>
    <t>RU</t>
  </si>
  <si>
    <t>BY</t>
  </si>
  <si>
    <t>SA</t>
  </si>
  <si>
    <t>from draft version - not published yet</t>
  </si>
  <si>
    <t>2030,2040,2050</t>
  </si>
  <si>
    <t>maize for biogas</t>
  </si>
  <si>
    <t>grass for biogas</t>
  </si>
  <si>
    <t>Source: IINAS 2014, Biomass Policies Project, Task 2.4: Sustainable Imports, Deliverable 2.5</t>
  </si>
  <si>
    <t>Stubbles OSR&amp;Sunflower</t>
  </si>
  <si>
    <t>Cereal straw</t>
  </si>
  <si>
    <t>Sugarbeet tops</t>
  </si>
  <si>
    <t>rice straw</t>
  </si>
  <si>
    <t>Maize stover</t>
  </si>
  <si>
    <t>Average: baseline</t>
  </si>
  <si>
    <t>Average: 2C climate policy</t>
  </si>
  <si>
    <t>JRC_low</t>
  </si>
  <si>
    <t>JRC_ref</t>
  </si>
  <si>
    <t>JRC_high</t>
  </si>
  <si>
    <t>In order to compile scenario-specific biomass import potentials to Europe from rest of the world, different maximum import quantities are assumed based on the assessment of IINAS project.</t>
  </si>
  <si>
    <t>REF:</t>
  </si>
  <si>
    <t>LOW:</t>
  </si>
  <si>
    <t>import quantities maximum at 2020 level of IINAS throughout the whole time horizon</t>
  </si>
  <si>
    <t>HIGH:</t>
  </si>
  <si>
    <t>IINAS import quantities assumed to increase at same ratio as from 2020 to 2030 in the years past 2030.</t>
  </si>
  <si>
    <t>This scenario assumption are benchmarked against the model results on biomass imports from global Integrated Assessment Models (IAMs) derived from LIMITS project (see www.feem-project.net/limits/)</t>
  </si>
  <si>
    <t>Results were taken from four IAMs (REMIND, IMAGE, MESSAGE and TIAM-ECN) for two scenarios: baseline scenario without any climate policy measures and a Climate policy scenario aiming at a 2C climate stabilisation with both, national GHG mitigation policies and a global carbon certificate trading scheme</t>
  </si>
  <si>
    <t>Results are included as cross-model averages with equal weight among the models</t>
  </si>
  <si>
    <t>bau average</t>
  </si>
  <si>
    <t>range to 2C climate policy average</t>
  </si>
  <si>
    <t>Maximum: 2C Climate policy</t>
  </si>
  <si>
    <t>Description of method:</t>
  </si>
  <si>
    <t>IInas import quantities for 2020 and 2030 with constant import quantities on 2030-level for 2040 and 2050</t>
  </si>
  <si>
    <t>Cherries &amp; other soft fruit</t>
  </si>
  <si>
    <t>Citrus</t>
  </si>
  <si>
    <t>Vineyards</t>
  </si>
  <si>
    <t>olives</t>
  </si>
  <si>
    <t>AU_EU-IMP_EMHV</t>
  </si>
  <si>
    <t>IMPBIOEMHV*</t>
  </si>
  <si>
    <t>sugar from sugarbeet</t>
  </si>
  <si>
    <t>rape_seed</t>
  </si>
  <si>
    <t>Willow</t>
  </si>
  <si>
    <t>Poplar</t>
  </si>
  <si>
    <t>soya seed</t>
  </si>
  <si>
    <t>barley</t>
  </si>
  <si>
    <t>wheat</t>
  </si>
  <si>
    <t>grain maize</t>
  </si>
  <si>
    <t>oats</t>
  </si>
  <si>
    <t>other_cereals</t>
  </si>
  <si>
    <t>rey</t>
  </si>
  <si>
    <t>Miscanthus</t>
  </si>
  <si>
    <t>Switchgrass</t>
  </si>
  <si>
    <t>RCG</t>
  </si>
  <si>
    <t>BA</t>
  </si>
  <si>
    <t>EL</t>
  </si>
  <si>
    <t>CS</t>
  </si>
  <si>
    <t>Bioethanol_sugarbeet</t>
  </si>
  <si>
    <t>Biodiesel_rape_seed</t>
  </si>
  <si>
    <t>Biodiesel_sunflower_seed</t>
  </si>
  <si>
    <t>sunflower seed</t>
  </si>
  <si>
    <t>Biodiesel_soya</t>
  </si>
  <si>
    <t>Bioethanol_barley</t>
  </si>
  <si>
    <t>Bioethanol_durum_wheat</t>
  </si>
  <si>
    <t>Bioethanol_maize</t>
  </si>
  <si>
    <t>Bioethanol_oats</t>
  </si>
  <si>
    <t>Bioethanol_other_cereals</t>
  </si>
  <si>
    <t>Bioethanol_rey</t>
  </si>
  <si>
    <t>Bioethanol_softwheat</t>
  </si>
  <si>
    <t>Apples&amp;pear&amp;appri+transportcots</t>
  </si>
  <si>
    <t>low</t>
  </si>
  <si>
    <t>high</t>
  </si>
  <si>
    <t>EUR/GJ</t>
  </si>
  <si>
    <t>MJ/kg</t>
  </si>
  <si>
    <t>LHV</t>
  </si>
  <si>
    <t>ETH</t>
  </si>
  <si>
    <t>RME</t>
  </si>
  <si>
    <t>Reference scenario file for biomass potentials, costs, imports and emission factors (cropping and land use) in Europe.</t>
  </si>
  <si>
    <t>Cset_CN</t>
  </si>
  <si>
    <t>Pset_CI</t>
  </si>
  <si>
    <t>Curr</t>
  </si>
  <si>
    <t>EUR10</t>
  </si>
  <si>
    <t>December revision from ECN-led consortium (FWC)</t>
  </si>
  <si>
    <t>~TFM_INS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</si>
  <si>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~UC_T</t>
    </r>
  </si>
  <si>
    <t>Date: 20141208</t>
  </si>
  <si>
    <t>What is bioliquid in ECN's potential is now summed with Biodiesel_rape_seed. The harvesting cost is now the weighted sum of the two costs</t>
  </si>
  <si>
    <t>MINBIOLIQ1</t>
  </si>
  <si>
    <t>Trans - Insert</t>
  </si>
  <si>
    <t>Attrib_Cond</t>
  </si>
  <si>
    <t>Val_Cond</t>
  </si>
  <si>
    <t>KS</t>
  </si>
  <si>
    <t>Pset_Set</t>
  </si>
  <si>
    <t>Pset_PD</t>
  </si>
  <si>
    <t>Pset_CO</t>
  </si>
  <si>
    <t>Cset_Set</t>
  </si>
  <si>
    <t>Cset_CD</t>
  </si>
  <si>
    <t>COST</t>
  </si>
  <si>
    <t>BIOLIQ</t>
  </si>
  <si>
    <t>Import cost corrected to match the sustainability scenario they are calculated for</t>
  </si>
  <si>
    <t>Biodiesel_oil_crops</t>
  </si>
  <si>
    <t>oil_crops</t>
  </si>
  <si>
    <t>UC_RHST~2005</t>
  </si>
  <si>
    <t>UC_RHST~0</t>
  </si>
  <si>
    <t>2005,2020</t>
  </si>
  <si>
    <t>20150508 Import and cost added/extended to 2005 to ensure coherent extrapolation of non-existing in 2005</t>
  </si>
  <si>
    <t>Date</t>
  </si>
  <si>
    <t>Sheet</t>
  </si>
  <si>
    <t>Cell</t>
  </si>
  <si>
    <t>Comment</t>
  </si>
  <si>
    <t>02/206/2015</t>
  </si>
  <si>
    <t>BioImport</t>
  </si>
  <si>
    <t>Corrected UNIT of the ETHA and EMHV imports!</t>
  </si>
  <si>
    <t>This file takes into account the following correction:</t>
  </si>
  <si>
    <t>1) Unit correction for import of BIOETH and BIOMVH</t>
  </si>
  <si>
    <t>2) Assumption where data was lacking - now 0 means really 0 potentials</t>
  </si>
  <si>
    <t>Copy of ModelInput_BiomassFeedstocks_20141208_JRC_update BE_2 (ver3)</t>
  </si>
  <si>
    <t>IMPBIOWOO</t>
  </si>
  <si>
    <t>~UC_SETS: R_S: AL,BE,BG,CY,DE,DK,EE,ES,FI,FR,EL,HR,IE,IS,IT,LT,LV,ME,MT,NL,NO,PL,PT,RO,SE,SI,UK</t>
  </si>
  <si>
    <t>xxx~UC_SETS: R_S: AL,BE,BG,CY,DE,DK,EE,ES,FI,FR,EL,HR,IE,IS,IT,LT,LV,ME,MT,NL,NO,PL,PT,RO,SE,SI,UK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</si>
</sst>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&quot;£&quot;* #,##0.0000_-;\-&quot;£&quot;* #,##0.0000_-;_-&quot;£&quot;* &quot;-&quot;??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</font>
    <font>
      <b/>
      <vertAlign val="subscript"/>
      <sz val="12"/>
      <color rgb="FFFFFFFF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9.35"/>
      <color rgb="FFFF0000"/>
      <name val="Calibri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3" xfId="0" applyBorder="1"/>
    <xf numFmtId="0" fontId="0" fillId="0" borderId="0" xfId="0" applyBorder="1"/>
    <xf numFmtId="0" fontId="2" fillId="5" borderId="0" xfId="0" applyFont="1" applyFill="1"/>
    <xf numFmtId="1" fontId="0" fillId="0" borderId="0" xfId="0" applyNumberFormat="1"/>
    <xf numFmtId="1" fontId="2" fillId="5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8" fillId="0" borderId="0" xfId="0" applyFont="1"/>
    <xf numFmtId="164" fontId="0" fillId="0" borderId="0" xfId="0" applyNumberFormat="1" applyBorder="1"/>
    <xf numFmtId="3" fontId="0" fillId="0" borderId="0" xfId="0" quotePrefix="1" applyNumberFormat="1"/>
    <xf numFmtId="0" fontId="11" fillId="8" borderId="7" xfId="0" applyFont="1" applyFill="1" applyBorder="1" applyAlignment="1">
      <alignment horizontal="justify" vertical="center"/>
    </xf>
    <xf numFmtId="0" fontId="13" fillId="0" borderId="5" xfId="0" applyFont="1" applyBorder="1" applyAlignment="1">
      <alignment horizontal="justify" vertical="center"/>
    </xf>
    <xf numFmtId="0" fontId="13" fillId="0" borderId="7" xfId="0" applyFont="1" applyBorder="1" applyAlignment="1">
      <alignment horizontal="justify" vertical="center"/>
    </xf>
    <xf numFmtId="0" fontId="14" fillId="0" borderId="0" xfId="0" applyFont="1"/>
    <xf numFmtId="0" fontId="0" fillId="0" borderId="0" xfId="0" quotePrefix="1" applyAlignment="1">
      <alignment horizontal="left"/>
    </xf>
    <xf numFmtId="0" fontId="7" fillId="0" borderId="0" xfId="0" applyFont="1"/>
    <xf numFmtId="0" fontId="0" fillId="9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0" fillId="0" borderId="0" xfId="0" applyFill="1" applyBorder="1"/>
    <xf numFmtId="3" fontId="0" fillId="0" borderId="0" xfId="0" quotePrefix="1" applyNumberFormat="1" applyBorder="1"/>
    <xf numFmtId="0" fontId="0" fillId="0" borderId="14" xfId="0" applyBorder="1"/>
    <xf numFmtId="0" fontId="0" fillId="0" borderId="3" xfId="0" applyFill="1" applyBorder="1"/>
    <xf numFmtId="3" fontId="0" fillId="0" borderId="3" xfId="0" quotePrefix="1" applyNumberFormat="1" applyBorder="1"/>
    <xf numFmtId="0" fontId="0" fillId="0" borderId="7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3" xfId="0" applyNumberFormat="1" applyBorder="1"/>
    <xf numFmtId="164" fontId="0" fillId="0" borderId="10" xfId="0" applyNumberFormat="1" applyBorder="1"/>
    <xf numFmtId="0" fontId="3" fillId="2" borderId="1" xfId="0" applyFont="1" applyFill="1" applyBorder="1" applyAlignment="1">
      <alignment horizontal="justify" vertical="center"/>
    </xf>
    <xf numFmtId="1" fontId="0" fillId="0" borderId="3" xfId="0" applyNumberFormat="1" applyBorder="1"/>
    <xf numFmtId="0" fontId="18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0" fillId="0" borderId="0" xfId="0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4" borderId="0" xfId="0" applyFill="1"/>
    <xf numFmtId="0" fontId="1" fillId="4" borderId="0" xfId="0" applyFont="1" applyFill="1"/>
    <xf numFmtId="0" fontId="0" fillId="0" borderId="3" xfId="0" applyBorder="1"/>
    <xf numFmtId="0" fontId="0" fillId="0" borderId="0" xfId="0" applyBorder="1"/>
    <xf numFmtId="1" fontId="0" fillId="0" borderId="0" xfId="0" applyNumberFormat="1"/>
    <xf numFmtId="1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9" fillId="0" borderId="0" xfId="0" applyFont="1"/>
    <xf numFmtId="164" fontId="0" fillId="0" borderId="0" xfId="0" applyNumberFormat="1" applyBorder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6" borderId="3" xfId="0" applyFill="1" applyBorder="1"/>
    <xf numFmtId="164" fontId="10" fillId="0" borderId="0" xfId="0" applyNumberFormat="1" applyFont="1"/>
    <xf numFmtId="164" fontId="0" fillId="0" borderId="0" xfId="0" applyNumberFormat="1" applyFon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0" fontId="0" fillId="0" borderId="9" xfId="0" applyBorder="1"/>
    <xf numFmtId="164" fontId="7" fillId="0" borderId="0" xfId="0" applyNumberFormat="1" applyFont="1" applyBorder="1"/>
    <xf numFmtId="0" fontId="7" fillId="9" borderId="9" xfId="0" applyFont="1" applyFill="1" applyBorder="1"/>
    <xf numFmtId="0" fontId="1" fillId="10" borderId="0" xfId="0" applyFont="1" applyFill="1"/>
    <xf numFmtId="0" fontId="0" fillId="10" borderId="0" xfId="0" applyFill="1"/>
    <xf numFmtId="0" fontId="0" fillId="0" borderId="0" xfId="0" applyFont="1"/>
    <xf numFmtId="0" fontId="0" fillId="6" borderId="0" xfId="0" applyFont="1" applyFill="1"/>
    <xf numFmtId="0" fontId="0" fillId="0" borderId="2" xfId="0" applyFont="1" applyBorder="1"/>
    <xf numFmtId="0" fontId="0" fillId="6" borderId="2" xfId="0" applyFont="1" applyFill="1" applyBorder="1"/>
    <xf numFmtId="164" fontId="0" fillId="0" borderId="2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0" fillId="6" borderId="0" xfId="0" applyFont="1" applyFill="1" applyBorder="1"/>
    <xf numFmtId="1" fontId="0" fillId="0" borderId="0" xfId="0" applyNumberFormat="1" applyFont="1"/>
    <xf numFmtId="0" fontId="0" fillId="0" borderId="0" xfId="0" applyFont="1" applyFill="1"/>
    <xf numFmtId="0" fontId="0" fillId="7" borderId="0" xfId="0" applyFont="1" applyFill="1"/>
    <xf numFmtId="0" fontId="0" fillId="7" borderId="2" xfId="0" applyFont="1" applyFill="1" applyBorder="1"/>
    <xf numFmtId="164" fontId="0" fillId="0" borderId="2" xfId="0" applyNumberFormat="1" applyFill="1" applyBorder="1"/>
    <xf numFmtId="164" fontId="0" fillId="6" borderId="0" xfId="0" applyNumberFormat="1" applyFill="1"/>
    <xf numFmtId="164" fontId="0" fillId="6" borderId="2" xfId="0" applyNumberFormat="1" applyFill="1" applyBorder="1"/>
    <xf numFmtId="164" fontId="7" fillId="6" borderId="0" xfId="0" applyNumberFormat="1" applyFont="1" applyFill="1"/>
    <xf numFmtId="1" fontId="0" fillId="6" borderId="0" xfId="0" applyNumberFormat="1" applyFill="1"/>
    <xf numFmtId="164" fontId="0" fillId="0" borderId="0" xfId="0" applyNumberFormat="1" applyFont="1" applyFill="1"/>
    <xf numFmtId="1" fontId="0" fillId="10" borderId="0" xfId="0" applyNumberFormat="1" applyFill="1"/>
    <xf numFmtId="164" fontId="0" fillId="10" borderId="0" xfId="0" applyNumberFormat="1" applyFill="1"/>
    <xf numFmtId="164" fontId="0" fillId="10" borderId="2" xfId="0" applyNumberFormat="1" applyFill="1" applyBorder="1"/>
    <xf numFmtId="1" fontId="0" fillId="0" borderId="2" xfId="0" applyNumberFormat="1" applyBorder="1"/>
    <xf numFmtId="1" fontId="0" fillId="0" borderId="2" xfId="0" applyNumberFormat="1" applyFill="1" applyBorder="1"/>
    <xf numFmtId="2" fontId="0" fillId="6" borderId="0" xfId="0" applyNumberFormat="1" applyFill="1"/>
    <xf numFmtId="0" fontId="11" fillId="8" borderId="4" xfId="0" applyFont="1" applyFill="1" applyBorder="1" applyAlignment="1">
      <alignment horizontal="justify" vertical="center"/>
    </xf>
    <xf numFmtId="0" fontId="11" fillId="8" borderId="5" xfId="0" applyFont="1" applyFill="1" applyBorder="1" applyAlignment="1">
      <alignment horizontal="justify" vertical="center"/>
    </xf>
    <xf numFmtId="0" fontId="11" fillId="8" borderId="8" xfId="0" applyFont="1" applyFill="1" applyBorder="1" applyAlignment="1">
      <alignment horizontal="justify" vertical="center" wrapText="1"/>
    </xf>
    <xf numFmtId="0" fontId="11" fillId="8" borderId="6" xfId="0" applyFont="1" applyFill="1" applyBorder="1" applyAlignment="1">
      <alignment horizontal="justify" vertical="center" wrapText="1"/>
    </xf>
    <xf numFmtId="0" fontId="11" fillId="8" borderId="8" xfId="0" applyFont="1" applyFill="1" applyBorder="1" applyAlignment="1">
      <alignment horizontal="justify" vertical="center"/>
    </xf>
    <xf numFmtId="0" fontId="11" fillId="8" borderId="6" xfId="0" applyFont="1" applyFill="1" applyBorder="1" applyAlignment="1">
      <alignment horizontal="justify" vertical="center"/>
    </xf>
    <xf numFmtId="1" fontId="0" fillId="0" borderId="0" xfId="0" applyNumberFormat="1" applyBorder="1"/>
  </cellXfs>
  <cellStyles count="2">
    <cellStyle name="Normal" xfId="0" builtinId="0"/>
    <cellStyle name="Normal 3" xfId="1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1"/>
      <tableStyleElement type="headerRow" dxfId="10"/>
      <tableStyleElement type="firstRowStripe" dxfId="9"/>
    </tableStyle>
    <tableStyle name="TableStyleQueryInfo" pivot="0" count="3">
      <tableStyleElement type="wholeTable" dxfId="8"/>
      <tableStyleElement type="headerRow" dxfId="7"/>
      <tableStyleElement type="firstRowStripe" dxfId="6"/>
    </tableStyle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698515014111"/>
          <c:y val="5.0596420740235272E-2"/>
          <c:w val="0.58093255209552586"/>
          <c:h val="0.82808905647724251"/>
        </c:manualLayout>
      </c:layout>
      <c:areaChart>
        <c:grouping val="stacked"/>
        <c:varyColors val="0"/>
        <c:ser>
          <c:idx val="0"/>
          <c:order val="0"/>
          <c:tx>
            <c:strRef>
              <c:f>BioImport!$V$14</c:f>
              <c:strCache>
                <c:ptCount val="1"/>
                <c:pt idx="0">
                  <c:v>bau average</c:v>
                </c:pt>
              </c:strCache>
            </c:strRef>
          </c:tx>
          <c:spPr>
            <a:noFill/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BioImport!$W$14:$Z$14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415F-B8A8-FEB9885B379E}"/>
            </c:ext>
          </c:extLst>
        </c:ser>
        <c:ser>
          <c:idx val="1"/>
          <c:order val="1"/>
          <c:tx>
            <c:strRef>
              <c:f>BioImport!$V$15</c:f>
              <c:strCache>
                <c:ptCount val="1"/>
                <c:pt idx="0">
                  <c:v>range to 2C climate policy average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BioImport!$W$15:$Z$15</c:f>
              <c:numCache>
                <c:formatCode>0</c:formatCode>
                <c:ptCount val="4"/>
                <c:pt idx="0">
                  <c:v>597.75</c:v>
                </c:pt>
                <c:pt idx="1">
                  <c:v>861.75</c:v>
                </c:pt>
                <c:pt idx="2">
                  <c:v>1573.25</c:v>
                </c:pt>
                <c:pt idx="3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2-415F-B8A8-FEB9885B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2016"/>
        <c:axId val="125463552"/>
      </c:areaChart>
      <c:lineChart>
        <c:grouping val="standard"/>
        <c:varyColors val="0"/>
        <c:ser>
          <c:idx val="4"/>
          <c:order val="2"/>
          <c:tx>
            <c:strRef>
              <c:f>BioImport!$V$19</c:f>
              <c:strCache>
                <c:ptCount val="1"/>
                <c:pt idx="0">
                  <c:v>Maximum: 2C Climate policy</c:v>
                </c:pt>
              </c:strCache>
            </c:strRef>
          </c:tx>
          <c:spPr>
            <a:ln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BioImport!$W$19:$Z$19</c:f>
              <c:numCache>
                <c:formatCode>General</c:formatCode>
                <c:ptCount val="4"/>
                <c:pt idx="0">
                  <c:v>2070</c:v>
                </c:pt>
                <c:pt idx="1">
                  <c:v>3409</c:v>
                </c:pt>
                <c:pt idx="2">
                  <c:v>5533</c:v>
                </c:pt>
                <c:pt idx="3">
                  <c:v>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2-415F-B8A8-FEB9885B379E}"/>
            </c:ext>
          </c:extLst>
        </c:ser>
        <c:ser>
          <c:idx val="3"/>
          <c:order val="3"/>
          <c:tx>
            <c:strRef>
              <c:f>BioImport!$V$17</c:f>
              <c:strCache>
                <c:ptCount val="1"/>
                <c:pt idx="0">
                  <c:v>Average: 2C climate policy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BioImport!$W$17:$Z$17</c:f>
              <c:numCache>
                <c:formatCode>0</c:formatCode>
                <c:ptCount val="4"/>
                <c:pt idx="0">
                  <c:v>886.25</c:v>
                </c:pt>
                <c:pt idx="1">
                  <c:v>1228.25</c:v>
                </c:pt>
                <c:pt idx="2">
                  <c:v>2244.75</c:v>
                </c:pt>
                <c:pt idx="3">
                  <c:v>2418.5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2-415F-B8A8-FEB9885B379E}"/>
            </c:ext>
          </c:extLst>
        </c:ser>
        <c:ser>
          <c:idx val="2"/>
          <c:order val="4"/>
          <c:tx>
            <c:strRef>
              <c:f>BioImport!$V$16</c:f>
              <c:strCache>
                <c:ptCount val="1"/>
                <c:pt idx="0">
                  <c:v>Average: baseline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BioImport!$W$16:$Z$16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2-415F-B8A8-FEB9885B379E}"/>
            </c:ext>
          </c:extLst>
        </c:ser>
        <c:ser>
          <c:idx val="7"/>
          <c:order val="5"/>
          <c:tx>
            <c:strRef>
              <c:f>BioImport!$V$22</c:f>
              <c:strCache>
                <c:ptCount val="1"/>
                <c:pt idx="0">
                  <c:v>JRC_high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BioImport!$W$22:$Z$22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1920032.5939013218</c:v>
                </c:pt>
                <c:pt idx="3">
                  <c:v>2798548.1878026435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2-415F-B8A8-FEB9885B379E}"/>
            </c:ext>
          </c:extLst>
        </c:ser>
        <c:ser>
          <c:idx val="6"/>
          <c:order val="6"/>
          <c:tx>
            <c:strRef>
              <c:f>BioImport!$V$21</c:f>
              <c:strCache>
                <c:ptCount val="1"/>
                <c:pt idx="0">
                  <c:v>JRC_ref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BioImport!$W$21:$Z$21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1041517</c:v>
                </c:pt>
                <c:pt idx="3">
                  <c:v>1041517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2-415F-B8A8-FEB9885B379E}"/>
            </c:ext>
          </c:extLst>
        </c:ser>
        <c:ser>
          <c:idx val="5"/>
          <c:order val="7"/>
          <c:tx>
            <c:strRef>
              <c:f>BioImport!$V$20</c:f>
              <c:strCache>
                <c:ptCount val="1"/>
                <c:pt idx="0">
                  <c:v>JRC_low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BioImport!$W$20:$Z$20</c:f>
              <c:numCache>
                <c:formatCode>0</c:formatCode>
                <c:ptCount val="4"/>
                <c:pt idx="0">
                  <c:v>435283</c:v>
                </c:pt>
                <c:pt idx="1">
                  <c:v>435283</c:v>
                </c:pt>
                <c:pt idx="2">
                  <c:v>435283</c:v>
                </c:pt>
                <c:pt idx="3">
                  <c:v>435283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32-415F-B8A8-FEB9885B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2016"/>
        <c:axId val="125463552"/>
      </c:lineChart>
      <c:catAx>
        <c:axId val="1254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3552"/>
        <c:crosses val="autoZero"/>
        <c:auto val="1"/>
        <c:lblAlgn val="ctr"/>
        <c:lblOffset val="100"/>
        <c:noMultiLvlLbl val="0"/>
      </c:catAx>
      <c:valAx>
        <c:axId val="12546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biomass import to Europe [PJ]</a:t>
                </a:r>
              </a:p>
            </c:rich>
          </c:tx>
          <c:layout>
            <c:manualLayout>
              <c:xMode val="edge"/>
              <c:yMode val="edge"/>
              <c:x val="2.0531216152480255E-3"/>
              <c:y val="8.3692695185220128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54620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513411434071196"/>
          <c:y val="6.8488991356029122E-2"/>
          <c:w val="0.2628705807531318"/>
          <c:h val="0.6733334306342577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291352</xdr:colOff>
      <xdr:row>22</xdr:row>
      <xdr:rowOff>174811</xdr:rowOff>
    </xdr:from>
    <xdr:to>
      <xdr:col>29</xdr:col>
      <xdr:colOff>347382</xdr:colOff>
      <xdr:row>42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21"/>
  <sheetViews>
    <sheetView workbookViewId="0">
      <selection activeCell="C35" sqref="C35"/>
    </sheetView>
  </sheetViews>
  <sheetFormatPr defaultRowHeight="15" x14ac:dyDescent="0.25"/>
  <sheetData>
    <row r="2" spans="1:5" x14ac:dyDescent="0.25">
      <c r="A2" t="s">
        <v>189</v>
      </c>
    </row>
    <row r="3" spans="1:5" x14ac:dyDescent="0.25">
      <c r="A3" t="s">
        <v>194</v>
      </c>
    </row>
    <row r="4" spans="1:5" x14ac:dyDescent="0.25">
      <c r="A4" t="s">
        <v>197</v>
      </c>
    </row>
    <row r="7" spans="1:5" x14ac:dyDescent="0.25">
      <c r="A7" s="22" t="s">
        <v>198</v>
      </c>
    </row>
    <row r="8" spans="1:5" x14ac:dyDescent="0.25">
      <c r="A8">
        <v>20150408</v>
      </c>
      <c r="B8" t="s">
        <v>211</v>
      </c>
    </row>
    <row r="9" spans="1:5" x14ac:dyDescent="0.25">
      <c r="A9" t="s">
        <v>217</v>
      </c>
    </row>
    <row r="12" spans="1:5" x14ac:dyDescent="0.25">
      <c r="B12" s="22" t="s">
        <v>218</v>
      </c>
      <c r="C12" s="22" t="s">
        <v>219</v>
      </c>
      <c r="D12" s="22" t="s">
        <v>220</v>
      </c>
      <c r="E12" s="22" t="s">
        <v>221</v>
      </c>
    </row>
    <row r="13" spans="1:5" x14ac:dyDescent="0.25">
      <c r="B13" s="58" t="s">
        <v>222</v>
      </c>
      <c r="C13" s="58" t="s">
        <v>223</v>
      </c>
      <c r="D13" s="58"/>
      <c r="E13" s="58" t="s">
        <v>224</v>
      </c>
    </row>
    <row r="16" spans="1:5" x14ac:dyDescent="0.25">
      <c r="B16" s="58" t="s">
        <v>225</v>
      </c>
    </row>
    <row r="17" spans="2:2" x14ac:dyDescent="0.25">
      <c r="B17" s="58" t="s">
        <v>226</v>
      </c>
    </row>
    <row r="18" spans="2:2" x14ac:dyDescent="0.25">
      <c r="B18" s="58" t="s">
        <v>227</v>
      </c>
    </row>
    <row r="19" spans="2:2" x14ac:dyDescent="0.25">
      <c r="B19" s="58"/>
    </row>
    <row r="20" spans="2:2" x14ac:dyDescent="0.25">
      <c r="B20" s="58"/>
    </row>
    <row r="21" spans="2:2" x14ac:dyDescent="0.25">
      <c r="B21" s="58" t="s"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CL611"/>
  <sheetViews>
    <sheetView tabSelected="1" topLeftCell="F1" zoomScale="70" zoomScaleNormal="70" workbookViewId="0">
      <pane ySplit="4" topLeftCell="A80" activePane="bottomLeft" state="frozen"/>
      <selection pane="bottomLeft" activeCell="AS3" sqref="AS3"/>
    </sheetView>
  </sheetViews>
  <sheetFormatPr defaultRowHeight="15" x14ac:dyDescent="0.25"/>
  <cols>
    <col min="1" max="1" width="38" bestFit="1" customWidth="1"/>
    <col min="2" max="2" width="10.140625" bestFit="1" customWidth="1"/>
    <col min="3" max="3" width="9.140625" style="58"/>
    <col min="4" max="4" width="8.85546875" bestFit="1" customWidth="1"/>
    <col min="5" max="5" width="12.42578125" bestFit="1" customWidth="1"/>
    <col min="6" max="6" width="6.42578125" bestFit="1" customWidth="1"/>
    <col min="7" max="7" width="16.5703125" bestFit="1" customWidth="1"/>
    <col min="8" max="8" width="4.140625" customWidth="1"/>
    <col min="9" max="9" width="8.28515625" bestFit="1" customWidth="1"/>
    <col min="10" max="13" width="5.7109375" bestFit="1" customWidth="1"/>
    <col min="14" max="14" width="6.42578125" bestFit="1" customWidth="1"/>
    <col min="15" max="16" width="5.7109375" bestFit="1" customWidth="1"/>
    <col min="17" max="17" width="6.85546875" bestFit="1" customWidth="1"/>
    <col min="18" max="19" width="5.7109375" bestFit="1" customWidth="1"/>
    <col min="20" max="20" width="6.85546875" bestFit="1" customWidth="1"/>
    <col min="21" max="21" width="6.42578125" bestFit="1" customWidth="1"/>
    <col min="22" max="22" width="6.85546875" bestFit="1" customWidth="1"/>
    <col min="23" max="26" width="5.7109375" bestFit="1" customWidth="1"/>
    <col min="27" max="27" width="5.42578125" bestFit="1" customWidth="1"/>
    <col min="28" max="28" width="6.42578125" bestFit="1" customWidth="1"/>
    <col min="29" max="29" width="5.7109375" bestFit="1" customWidth="1"/>
    <col min="30" max="30" width="6.85546875" bestFit="1" customWidth="1"/>
    <col min="31" max="31" width="5.7109375" bestFit="1" customWidth="1"/>
    <col min="32" max="32" width="5.85546875" customWidth="1"/>
    <col min="33" max="33" width="5.42578125" customWidth="1"/>
    <col min="34" max="36" width="5.7109375" bestFit="1" customWidth="1"/>
    <col min="37" max="37" width="6.42578125" bestFit="1" customWidth="1"/>
    <col min="38" max="38" width="5.7109375" bestFit="1" customWidth="1"/>
    <col min="39" max="39" width="6.85546875" bestFit="1" customWidth="1"/>
    <col min="40" max="40" width="5.7109375" bestFit="1" customWidth="1"/>
    <col min="41" max="42" width="6.85546875" bestFit="1" customWidth="1"/>
    <col min="43" max="43" width="5.7109375" bestFit="1" customWidth="1"/>
    <col min="44" max="44" width="6.42578125" bestFit="1" customWidth="1"/>
    <col min="45" max="45" width="6.42578125" style="58" customWidth="1"/>
    <col min="47" max="47" width="9.140625" style="58"/>
    <col min="48" max="48" width="9.140625" customWidth="1"/>
  </cols>
  <sheetData>
    <row r="1" spans="1:51" x14ac:dyDescent="0.25">
      <c r="M1" t="s">
        <v>166</v>
      </c>
      <c r="W1" t="s">
        <v>167</v>
      </c>
      <c r="AF1" t="s">
        <v>81</v>
      </c>
      <c r="AG1" t="s">
        <v>80</v>
      </c>
      <c r="AN1" t="s">
        <v>168</v>
      </c>
      <c r="AU1" s="8"/>
      <c r="AV1" s="8" t="s">
        <v>52</v>
      </c>
      <c r="AW1" s="8" t="s">
        <v>53</v>
      </c>
      <c r="AX1" s="8"/>
      <c r="AY1" s="8"/>
    </row>
    <row r="2" spans="1:51" x14ac:dyDescent="0.25">
      <c r="B2" t="s">
        <v>195</v>
      </c>
      <c r="AU2" s="8">
        <v>2010</v>
      </c>
      <c r="AV2" s="8">
        <v>2020</v>
      </c>
      <c r="AW2" s="8">
        <v>2030</v>
      </c>
      <c r="AX2" s="8">
        <v>2040</v>
      </c>
      <c r="AY2" s="8">
        <v>2050</v>
      </c>
    </row>
    <row r="3" spans="1:51" ht="15.75" thickBot="1" x14ac:dyDescent="0.3">
      <c r="B3" s="1" t="s">
        <v>0</v>
      </c>
      <c r="C3" s="1" t="s">
        <v>192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166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167</v>
      </c>
      <c r="X3" s="2" t="s">
        <v>18</v>
      </c>
      <c r="Y3" s="2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2" t="s">
        <v>30</v>
      </c>
      <c r="AK3" s="2" t="s">
        <v>31</v>
      </c>
      <c r="AL3" s="2" t="s">
        <v>32</v>
      </c>
      <c r="AM3" s="2" t="s">
        <v>33</v>
      </c>
      <c r="AN3" s="2" t="s">
        <v>34</v>
      </c>
      <c r="AO3" s="2" t="s">
        <v>35</v>
      </c>
      <c r="AP3" s="2" t="s">
        <v>36</v>
      </c>
      <c r="AQ3" s="2" t="s">
        <v>37</v>
      </c>
      <c r="AR3" s="2" t="s">
        <v>38</v>
      </c>
      <c r="AS3" s="2" t="s">
        <v>203</v>
      </c>
      <c r="AU3" s="10">
        <f>SUM(AU5:AU210)</f>
        <v>11568.354081664645</v>
      </c>
      <c r="AV3" s="10">
        <f t="shared" ref="AV3:AX3" si="0">SUM(AV5:AV210)</f>
        <v>8340.4033206933927</v>
      </c>
      <c r="AW3" s="10">
        <f t="shared" si="0"/>
        <v>8602.3256834298118</v>
      </c>
      <c r="AX3" s="10">
        <f t="shared" si="0"/>
        <v>8642.2029745617656</v>
      </c>
      <c r="AY3" s="10">
        <f>SUM(AY5:AY210)</f>
        <v>8162.1611148150914</v>
      </c>
    </row>
    <row r="4" spans="1:51" x14ac:dyDescent="0.25">
      <c r="A4" s="89" t="s">
        <v>169</v>
      </c>
      <c r="B4" s="89" t="s">
        <v>42</v>
      </c>
      <c r="C4" s="89"/>
      <c r="D4" s="89" t="s">
        <v>40</v>
      </c>
      <c r="E4" s="89" t="s">
        <v>41</v>
      </c>
      <c r="F4" s="89">
        <v>2005</v>
      </c>
      <c r="G4" s="89" t="s">
        <v>43</v>
      </c>
      <c r="H4" s="89"/>
      <c r="I4" s="78">
        <f>I5</f>
        <v>0</v>
      </c>
      <c r="J4" s="78">
        <f t="shared" ref="J4:AR4" si="1">J5</f>
        <v>13.88028360145829</v>
      </c>
      <c r="K4" s="78">
        <f t="shared" si="1"/>
        <v>4.5870892324240868</v>
      </c>
      <c r="L4" s="78">
        <f t="shared" si="1"/>
        <v>0</v>
      </c>
      <c r="M4" s="78">
        <f t="shared" si="1"/>
        <v>0</v>
      </c>
      <c r="N4" s="78">
        <f t="shared" si="1"/>
        <v>0</v>
      </c>
      <c r="O4" s="78">
        <f t="shared" si="1"/>
        <v>0</v>
      </c>
      <c r="P4" s="78">
        <f t="shared" si="1"/>
        <v>9.6852713325215678</v>
      </c>
      <c r="Q4" s="78">
        <f t="shared" si="1"/>
        <v>72.382004438548279</v>
      </c>
      <c r="R4" s="78">
        <f t="shared" si="1"/>
        <v>1.4394638787425129</v>
      </c>
      <c r="S4" s="78">
        <f t="shared" si="1"/>
        <v>0</v>
      </c>
      <c r="T4" s="78">
        <f t="shared" si="1"/>
        <v>0</v>
      </c>
      <c r="U4" s="78">
        <f t="shared" si="1"/>
        <v>0</v>
      </c>
      <c r="V4" s="78">
        <f t="shared" si="1"/>
        <v>230.31117172256856</v>
      </c>
      <c r="W4" s="78">
        <f t="shared" si="1"/>
        <v>0</v>
      </c>
      <c r="X4" s="78">
        <f t="shared" si="1"/>
        <v>0</v>
      </c>
      <c r="Y4" s="78">
        <f t="shared" si="1"/>
        <v>0</v>
      </c>
      <c r="Z4" s="78">
        <f t="shared" si="1"/>
        <v>0</v>
      </c>
      <c r="AA4" s="78">
        <f t="shared" si="1"/>
        <v>0</v>
      </c>
      <c r="AB4" s="78">
        <f t="shared" si="1"/>
        <v>0</v>
      </c>
      <c r="AC4" s="78">
        <f t="shared" si="1"/>
        <v>1.6270660098606533</v>
      </c>
      <c r="AD4" s="78">
        <f t="shared" si="1"/>
        <v>0</v>
      </c>
      <c r="AE4" s="78">
        <f t="shared" si="1"/>
        <v>0</v>
      </c>
      <c r="AF4" s="78">
        <f t="shared" si="1"/>
        <v>0</v>
      </c>
      <c r="AG4" s="78">
        <f t="shared" si="1"/>
        <v>0</v>
      </c>
      <c r="AH4" s="78">
        <f t="shared" si="1"/>
        <v>0</v>
      </c>
      <c r="AI4" s="78">
        <f t="shared" si="1"/>
        <v>1.5812101831283181</v>
      </c>
      <c r="AJ4" s="78">
        <f t="shared" si="1"/>
        <v>0</v>
      </c>
      <c r="AK4" s="78">
        <f t="shared" si="1"/>
        <v>1.7885305999732002</v>
      </c>
      <c r="AL4" s="78">
        <f t="shared" si="1"/>
        <v>0</v>
      </c>
      <c r="AM4" s="78">
        <f t="shared" si="1"/>
        <v>0</v>
      </c>
      <c r="AN4" s="78">
        <f t="shared" si="1"/>
        <v>0</v>
      </c>
      <c r="AO4" s="78">
        <f t="shared" si="1"/>
        <v>4.8568285335089296</v>
      </c>
      <c r="AP4" s="78">
        <f t="shared" si="1"/>
        <v>0</v>
      </c>
      <c r="AQ4" s="78">
        <f t="shared" si="1"/>
        <v>1.4679579775908658</v>
      </c>
      <c r="AR4" s="78">
        <f t="shared" si="1"/>
        <v>3.0246297206634032</v>
      </c>
      <c r="AS4" s="78"/>
    </row>
    <row r="5" spans="1:51" x14ac:dyDescent="0.25">
      <c r="A5" s="89" t="s">
        <v>169</v>
      </c>
      <c r="B5" s="89" t="s">
        <v>42</v>
      </c>
      <c r="C5" s="89"/>
      <c r="D5" s="89" t="s">
        <v>40</v>
      </c>
      <c r="E5" s="89" t="s">
        <v>41</v>
      </c>
      <c r="F5" s="89">
        <v>2010</v>
      </c>
      <c r="G5" s="89" t="s">
        <v>43</v>
      </c>
      <c r="H5" s="89"/>
      <c r="I5" s="60">
        <v>0</v>
      </c>
      <c r="J5" s="60">
        <v>13.88028360145829</v>
      </c>
      <c r="K5" s="60">
        <v>4.5870892324240868</v>
      </c>
      <c r="L5" s="60">
        <v>0</v>
      </c>
      <c r="M5" s="60">
        <v>0</v>
      </c>
      <c r="N5" s="102">
        <v>0</v>
      </c>
      <c r="O5" s="60">
        <v>0</v>
      </c>
      <c r="P5" s="60">
        <v>9.6852713325215678</v>
      </c>
      <c r="Q5" s="60">
        <v>72.382004438548279</v>
      </c>
      <c r="R5" s="60">
        <v>1.4394638787425129</v>
      </c>
      <c r="S5" s="60">
        <v>0</v>
      </c>
      <c r="T5" s="60">
        <v>0</v>
      </c>
      <c r="U5" s="60">
        <v>0</v>
      </c>
      <c r="V5" s="60">
        <v>230.31117172256856</v>
      </c>
      <c r="W5" s="60">
        <v>0</v>
      </c>
      <c r="X5" s="60">
        <v>0</v>
      </c>
      <c r="Y5" s="60">
        <v>0</v>
      </c>
      <c r="Z5" s="60">
        <v>0</v>
      </c>
      <c r="AA5" s="102">
        <v>0</v>
      </c>
      <c r="AB5" s="60">
        <v>0</v>
      </c>
      <c r="AC5" s="60">
        <v>1.6270660098606533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1.5812101831283181</v>
      </c>
      <c r="AJ5" s="102">
        <v>0</v>
      </c>
      <c r="AK5" s="60">
        <v>1.7885305999732002</v>
      </c>
      <c r="AL5" s="60">
        <v>0</v>
      </c>
      <c r="AM5" s="60">
        <v>0</v>
      </c>
      <c r="AN5" s="60">
        <v>0</v>
      </c>
      <c r="AO5" s="60">
        <v>4.8568285335089296</v>
      </c>
      <c r="AP5" s="60">
        <v>0</v>
      </c>
      <c r="AQ5" s="60">
        <v>1.4679579775908658</v>
      </c>
      <c r="AR5" s="60">
        <v>3.0246297206634032</v>
      </c>
      <c r="AS5" s="60"/>
      <c r="AU5" s="60">
        <f>SUM(J5:L5,O5:Z5,AB5:AE5,AH5:AI5,AK5:AM5,AO5:AR5)</f>
        <v>346.63150723098869</v>
      </c>
    </row>
    <row r="6" spans="1:51" x14ac:dyDescent="0.25">
      <c r="A6" s="89" t="s">
        <v>169</v>
      </c>
      <c r="B6" s="89" t="s">
        <v>42</v>
      </c>
      <c r="C6" s="89"/>
      <c r="D6" s="89" t="s">
        <v>40</v>
      </c>
      <c r="E6" s="89" t="s">
        <v>41</v>
      </c>
      <c r="F6" s="89">
        <v>2020</v>
      </c>
      <c r="G6" s="89" t="s">
        <v>43</v>
      </c>
      <c r="H6" s="90"/>
      <c r="I6" s="60">
        <v>0</v>
      </c>
      <c r="J6" s="60">
        <v>13.763613900985881</v>
      </c>
      <c r="K6" s="60">
        <v>17.36917363811672</v>
      </c>
      <c r="L6" s="60">
        <v>8.5780194617771581</v>
      </c>
      <c r="M6" s="60">
        <v>0</v>
      </c>
      <c r="N6" s="102">
        <v>0</v>
      </c>
      <c r="O6" s="60">
        <v>0</v>
      </c>
      <c r="P6" s="60">
        <v>14.641597428457208</v>
      </c>
      <c r="Q6" s="60">
        <v>48.939887571067857</v>
      </c>
      <c r="R6" s="60">
        <v>0.67147150156021984</v>
      </c>
      <c r="S6" s="60">
        <v>0</v>
      </c>
      <c r="T6" s="60">
        <v>106.07933527838496</v>
      </c>
      <c r="U6" s="60">
        <v>0</v>
      </c>
      <c r="V6" s="60">
        <v>228.25899803193647</v>
      </c>
      <c r="W6" s="60">
        <v>14.722842728140789</v>
      </c>
      <c r="X6" s="60">
        <v>0</v>
      </c>
      <c r="Y6" s="60">
        <v>4.2584532651923217</v>
      </c>
      <c r="Z6" s="60">
        <v>0</v>
      </c>
      <c r="AA6" s="102">
        <v>0</v>
      </c>
      <c r="AB6" s="60">
        <v>44.343330696921939</v>
      </c>
      <c r="AC6" s="60">
        <v>24.295866760260513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14.17204036627616</v>
      </c>
      <c r="AJ6" s="102">
        <v>0</v>
      </c>
      <c r="AK6" s="60">
        <v>28.690385093576516</v>
      </c>
      <c r="AL6" s="60">
        <v>0.20171668365858555</v>
      </c>
      <c r="AM6" s="60">
        <v>9.8986830277410256</v>
      </c>
      <c r="AN6" s="60">
        <v>0</v>
      </c>
      <c r="AO6" s="60">
        <v>4.5473747137070069</v>
      </c>
      <c r="AP6" s="60">
        <v>0</v>
      </c>
      <c r="AQ6" s="60">
        <v>1.6141066497428975</v>
      </c>
      <c r="AR6" s="60">
        <v>18.16654429965606</v>
      </c>
      <c r="AS6" s="60"/>
      <c r="AV6" s="5">
        <f>SUM(J6:L6,O6:Z6,AB6:AE6,AH6:AI6,AK6:AM6,AO6:AR6)</f>
        <v>603.21344109716028</v>
      </c>
    </row>
    <row r="7" spans="1:51" x14ac:dyDescent="0.25">
      <c r="A7" s="89" t="s">
        <v>169</v>
      </c>
      <c r="B7" s="89" t="s">
        <v>42</v>
      </c>
      <c r="C7" s="89"/>
      <c r="D7" s="89" t="s">
        <v>40</v>
      </c>
      <c r="E7" s="89" t="s">
        <v>41</v>
      </c>
      <c r="F7" s="89">
        <v>2030</v>
      </c>
      <c r="G7" s="89" t="s">
        <v>43</v>
      </c>
      <c r="H7" s="90"/>
      <c r="I7" s="60">
        <v>0</v>
      </c>
      <c r="J7" s="60">
        <v>15.318842539611374</v>
      </c>
      <c r="K7" s="60">
        <v>30.820799132111134</v>
      </c>
      <c r="L7" s="60">
        <v>1.5152494318523886</v>
      </c>
      <c r="M7" s="60">
        <v>0</v>
      </c>
      <c r="N7" s="102">
        <v>0</v>
      </c>
      <c r="O7" s="60">
        <v>0</v>
      </c>
      <c r="P7" s="60">
        <v>25.037529546114548</v>
      </c>
      <c r="Q7" s="60">
        <v>45.765400444768964</v>
      </c>
      <c r="R7" s="60">
        <v>1.3470716291842988</v>
      </c>
      <c r="S7" s="60">
        <v>0</v>
      </c>
      <c r="T7" s="60">
        <v>136.66556269251532</v>
      </c>
      <c r="U7" s="60">
        <v>0</v>
      </c>
      <c r="V7" s="60">
        <v>251.3532413835253</v>
      </c>
      <c r="W7" s="60">
        <v>16.523797685978383</v>
      </c>
      <c r="X7" s="60">
        <v>0</v>
      </c>
      <c r="Y7" s="60">
        <v>9.133254197327382</v>
      </c>
      <c r="Z7" s="60">
        <v>0</v>
      </c>
      <c r="AA7" s="102">
        <v>0</v>
      </c>
      <c r="AB7" s="60">
        <v>110.97734973223722</v>
      </c>
      <c r="AC7" s="60">
        <v>33.857988085848191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20.938520977084668</v>
      </c>
      <c r="AJ7" s="102">
        <v>0</v>
      </c>
      <c r="AK7" s="60">
        <v>47.667554674149017</v>
      </c>
      <c r="AL7" s="60">
        <v>6.4776837176426988E-2</v>
      </c>
      <c r="AM7" s="60">
        <v>6.1280271030998458E-3</v>
      </c>
      <c r="AN7" s="60">
        <v>0</v>
      </c>
      <c r="AO7" s="60">
        <v>5.100918975969905</v>
      </c>
      <c r="AP7" s="60">
        <v>0</v>
      </c>
      <c r="AQ7" s="60">
        <v>4.2235842290642509</v>
      </c>
      <c r="AR7" s="60">
        <v>126.16931880941168</v>
      </c>
      <c r="AS7" s="60"/>
      <c r="AW7" s="5">
        <f>SUM(J7:L7,O7:Z7,AB7:AE7,AH7:AI7,AK7:AM7,AO7:AR7)</f>
        <v>882.48688903103346</v>
      </c>
    </row>
    <row r="8" spans="1:51" x14ac:dyDescent="0.25">
      <c r="A8" s="89" t="s">
        <v>169</v>
      </c>
      <c r="B8" s="89" t="s">
        <v>42</v>
      </c>
      <c r="C8" s="89"/>
      <c r="D8" s="89" t="s">
        <v>40</v>
      </c>
      <c r="E8" s="89" t="s">
        <v>41</v>
      </c>
      <c r="F8" s="89">
        <v>2040</v>
      </c>
      <c r="G8" s="89" t="s">
        <v>43</v>
      </c>
      <c r="H8" s="90"/>
      <c r="I8" s="60">
        <v>0</v>
      </c>
      <c r="J8" s="60">
        <v>14.826541323951419</v>
      </c>
      <c r="K8" s="60">
        <v>33.647112604780531</v>
      </c>
      <c r="L8" s="60">
        <v>8.7856949140811871</v>
      </c>
      <c r="M8" s="60">
        <v>0</v>
      </c>
      <c r="N8" s="102">
        <v>0</v>
      </c>
      <c r="O8" s="60">
        <v>0</v>
      </c>
      <c r="P8" s="60">
        <v>29.67275534705723</v>
      </c>
      <c r="Q8" s="60">
        <v>44.590686463655651</v>
      </c>
      <c r="R8" s="60">
        <v>2.103594770982987</v>
      </c>
      <c r="S8" s="60">
        <v>0</v>
      </c>
      <c r="T8" s="60">
        <v>154.33494330015009</v>
      </c>
      <c r="U8" s="60">
        <v>0</v>
      </c>
      <c r="V8" s="60">
        <v>241.64204744278373</v>
      </c>
      <c r="W8" s="60">
        <v>19.241579590719617</v>
      </c>
      <c r="X8" s="60">
        <v>0</v>
      </c>
      <c r="Y8" s="60">
        <v>12.800706311393654</v>
      </c>
      <c r="Z8" s="60">
        <v>0</v>
      </c>
      <c r="AA8" s="102">
        <v>0</v>
      </c>
      <c r="AB8" s="60">
        <v>119.96625026962333</v>
      </c>
      <c r="AC8" s="60">
        <v>37.812739681708194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17.58706915481066</v>
      </c>
      <c r="AJ8" s="102">
        <v>0</v>
      </c>
      <c r="AK8" s="60">
        <v>89.370986925302731</v>
      </c>
      <c r="AL8" s="60">
        <v>0.22237599582774784</v>
      </c>
      <c r="AM8" s="60">
        <v>9.5818844848198612</v>
      </c>
      <c r="AN8" s="60">
        <v>0</v>
      </c>
      <c r="AO8" s="60">
        <v>5.2708450095858828</v>
      </c>
      <c r="AP8" s="60">
        <v>0</v>
      </c>
      <c r="AQ8" s="60">
        <v>6.3034391982607962</v>
      </c>
      <c r="AR8" s="60">
        <v>96.761883173129391</v>
      </c>
      <c r="AS8" s="60"/>
      <c r="AW8" s="5"/>
      <c r="AX8" s="5">
        <f>SUM(J8:L8,O8:Z8,AB8:AE8,AH8:AI8,AK8:AM8,AO8:AR8)</f>
        <v>944.52313596262468</v>
      </c>
    </row>
    <row r="9" spans="1:51" x14ac:dyDescent="0.25">
      <c r="A9" s="89" t="s">
        <v>169</v>
      </c>
      <c r="B9" s="89" t="s">
        <v>42</v>
      </c>
      <c r="C9" s="89"/>
      <c r="D9" s="89" t="s">
        <v>40</v>
      </c>
      <c r="E9" s="91" t="s">
        <v>41</v>
      </c>
      <c r="F9" s="91">
        <v>2050</v>
      </c>
      <c r="G9" s="91" t="s">
        <v>43</v>
      </c>
      <c r="H9" s="92"/>
      <c r="I9" s="61">
        <v>0</v>
      </c>
      <c r="J9" s="61">
        <v>14.335299148984362</v>
      </c>
      <c r="K9" s="61">
        <v>36.400841195090337</v>
      </c>
      <c r="L9" s="61">
        <v>11.674660652140407</v>
      </c>
      <c r="M9" s="61">
        <v>0</v>
      </c>
      <c r="N9" s="102">
        <v>0</v>
      </c>
      <c r="O9" s="61">
        <v>0</v>
      </c>
      <c r="P9" s="61">
        <v>34.388210855291582</v>
      </c>
      <c r="Q9" s="61">
        <v>43.513847023492417</v>
      </c>
      <c r="R9" s="61">
        <v>2.6991449516613688</v>
      </c>
      <c r="S9" s="61">
        <v>0</v>
      </c>
      <c r="T9" s="61">
        <v>170.00479257615217</v>
      </c>
      <c r="U9" s="61">
        <v>0</v>
      </c>
      <c r="V9" s="61">
        <v>231.88142905842523</v>
      </c>
      <c r="W9" s="61">
        <v>21.77410832860982</v>
      </c>
      <c r="X9" s="61">
        <v>0</v>
      </c>
      <c r="Y9" s="61">
        <v>16.997486854686628</v>
      </c>
      <c r="Z9" s="61">
        <v>0</v>
      </c>
      <c r="AA9" s="102">
        <v>0</v>
      </c>
      <c r="AB9" s="61">
        <v>130.29806576169997</v>
      </c>
      <c r="AC9" s="61">
        <v>41.634753313809249</v>
      </c>
      <c r="AD9" s="61">
        <v>0</v>
      </c>
      <c r="AE9" s="61">
        <v>0</v>
      </c>
      <c r="AF9" s="61">
        <v>0</v>
      </c>
      <c r="AG9" s="61">
        <v>0</v>
      </c>
      <c r="AH9" s="61">
        <v>0</v>
      </c>
      <c r="AI9" s="61">
        <v>14.358482242310025</v>
      </c>
      <c r="AJ9" s="103">
        <v>0</v>
      </c>
      <c r="AK9" s="61">
        <v>133.0356442755849</v>
      </c>
      <c r="AL9" s="61">
        <v>0.47666832169245538</v>
      </c>
      <c r="AM9" s="61">
        <v>9.3721601651697988</v>
      </c>
      <c r="AN9" s="61">
        <v>0</v>
      </c>
      <c r="AO9" s="61">
        <v>5.4375972186382366</v>
      </c>
      <c r="AP9" s="61">
        <v>0</v>
      </c>
      <c r="AQ9" s="61">
        <v>8.7917621933171102</v>
      </c>
      <c r="AR9" s="61">
        <v>67.979602559701917</v>
      </c>
      <c r="AS9" s="71"/>
      <c r="AW9" s="5"/>
      <c r="AX9" s="5"/>
      <c r="AY9" s="5">
        <f>SUM(J9:L9,O9:Z9,AB9:AE9,AH9:AI9,AK9:AM9,AO9:AR9)</f>
        <v>995.05455669645801</v>
      </c>
    </row>
    <row r="10" spans="1:51" x14ac:dyDescent="0.25">
      <c r="A10" s="89" t="s">
        <v>152</v>
      </c>
      <c r="B10" s="89"/>
      <c r="C10" s="89" t="s">
        <v>193</v>
      </c>
      <c r="D10" s="89"/>
      <c r="E10" s="89" t="s">
        <v>45</v>
      </c>
      <c r="F10" s="89">
        <v>2005</v>
      </c>
      <c r="G10" s="89" t="s">
        <v>43</v>
      </c>
      <c r="H10" s="89"/>
      <c r="I10" s="78">
        <f>I11</f>
        <v>4.322700563148743</v>
      </c>
      <c r="J10" s="78">
        <f t="shared" ref="J10:AR10" si="2">J11</f>
        <v>3.7313424360020333</v>
      </c>
      <c r="K10" s="78">
        <f t="shared" si="2"/>
        <v>3.7483714471093954</v>
      </c>
      <c r="L10" s="78">
        <f t="shared" si="2"/>
        <v>7.6957777433695558</v>
      </c>
      <c r="M10" s="78">
        <f t="shared" si="2"/>
        <v>5.0657973172360489</v>
      </c>
      <c r="N10" s="78">
        <f t="shared" si="2"/>
        <v>0</v>
      </c>
      <c r="O10" s="78">
        <f t="shared" si="2"/>
        <v>7.7652205544134114</v>
      </c>
      <c r="P10" s="78">
        <f t="shared" si="2"/>
        <v>3.6633593917936813</v>
      </c>
      <c r="Q10" s="78">
        <f t="shared" si="2"/>
        <v>3.7304316623830958</v>
      </c>
      <c r="R10" s="78">
        <f t="shared" si="2"/>
        <v>5.2892617675841684</v>
      </c>
      <c r="S10" s="78">
        <f t="shared" si="2"/>
        <v>7.7257092217077661</v>
      </c>
      <c r="T10" s="78">
        <f t="shared" si="2"/>
        <v>3.710426995169771</v>
      </c>
      <c r="U10" s="78">
        <f t="shared" si="2"/>
        <v>3.7604921982181829</v>
      </c>
      <c r="V10" s="78">
        <f t="shared" si="2"/>
        <v>3.7404681786675629</v>
      </c>
      <c r="W10" s="78">
        <f t="shared" si="2"/>
        <v>3.6960761704180403</v>
      </c>
      <c r="X10" s="78">
        <f t="shared" si="2"/>
        <v>4.3014237125880168</v>
      </c>
      <c r="Y10" s="78">
        <f t="shared" si="2"/>
        <v>3.6519030006241908</v>
      </c>
      <c r="Z10" s="78">
        <f t="shared" si="2"/>
        <v>7.807495029643011</v>
      </c>
      <c r="AA10" s="78">
        <f t="shared" si="2"/>
        <v>0</v>
      </c>
      <c r="AB10" s="78">
        <f t="shared" si="2"/>
        <v>3.7535259583020384</v>
      </c>
      <c r="AC10" s="78">
        <f t="shared" si="2"/>
        <v>3.6398196400059577</v>
      </c>
      <c r="AD10" s="78">
        <f t="shared" si="2"/>
        <v>3.7483714471093954</v>
      </c>
      <c r="AE10" s="78">
        <f t="shared" si="2"/>
        <v>3.6513503151431945</v>
      </c>
      <c r="AF10" s="78">
        <f t="shared" si="2"/>
        <v>0</v>
      </c>
      <c r="AG10" s="78">
        <f t="shared" si="2"/>
        <v>4.98886290942324</v>
      </c>
      <c r="AH10" s="78">
        <f t="shared" si="2"/>
        <v>7.7381441196977025</v>
      </c>
      <c r="AI10" s="78">
        <f t="shared" si="2"/>
        <v>3.7587972242545775</v>
      </c>
      <c r="AJ10" s="78">
        <f t="shared" si="2"/>
        <v>3.8991766045141847</v>
      </c>
      <c r="AK10" s="78">
        <f t="shared" si="2"/>
        <v>3.649621437352617</v>
      </c>
      <c r="AL10" s="78">
        <f t="shared" si="2"/>
        <v>3.6698931683302765</v>
      </c>
      <c r="AM10" s="78">
        <f t="shared" si="2"/>
        <v>3.6253669122302443</v>
      </c>
      <c r="AN10" s="78">
        <f t="shared" si="2"/>
        <v>4.322700563148743</v>
      </c>
      <c r="AO10" s="78">
        <f t="shared" si="2"/>
        <v>3.7850474161029064</v>
      </c>
      <c r="AP10" s="78">
        <f t="shared" si="2"/>
        <v>7.7449267105062232</v>
      </c>
      <c r="AQ10" s="78">
        <f t="shared" si="2"/>
        <v>3.6623611582834279</v>
      </c>
      <c r="AR10" s="78">
        <f t="shared" si="2"/>
        <v>3.7657060192813172</v>
      </c>
      <c r="AS10" s="78"/>
      <c r="AV10" s="5"/>
      <c r="AW10" s="5"/>
      <c r="AX10" s="5"/>
      <c r="AY10" s="5"/>
    </row>
    <row r="11" spans="1:51" x14ac:dyDescent="0.25">
      <c r="A11" s="89" t="s">
        <v>152</v>
      </c>
      <c r="B11" s="89"/>
      <c r="C11" s="89" t="s">
        <v>193</v>
      </c>
      <c r="D11" s="89"/>
      <c r="E11" s="89" t="s">
        <v>45</v>
      </c>
      <c r="F11" s="89">
        <v>2010</v>
      </c>
      <c r="G11" s="89" t="s">
        <v>43</v>
      </c>
      <c r="H11" s="89"/>
      <c r="I11" s="60">
        <v>4.322700563148743</v>
      </c>
      <c r="J11" s="60">
        <v>3.7313424360020333</v>
      </c>
      <c r="K11" s="60">
        <v>3.7483714471093954</v>
      </c>
      <c r="L11" s="60">
        <v>7.6957777433695558</v>
      </c>
      <c r="M11" s="60">
        <v>5.0657973172360489</v>
      </c>
      <c r="N11" s="60"/>
      <c r="O11" s="60">
        <v>7.7652205544134114</v>
      </c>
      <c r="P11" s="60">
        <v>3.6633593917936813</v>
      </c>
      <c r="Q11" s="60">
        <v>3.7304316623830958</v>
      </c>
      <c r="R11" s="60">
        <v>5.2892617675841684</v>
      </c>
      <c r="S11" s="60">
        <v>7.7257092217077661</v>
      </c>
      <c r="T11" s="60">
        <v>3.710426995169771</v>
      </c>
      <c r="U11" s="60">
        <v>3.7604921982181829</v>
      </c>
      <c r="V11" s="60">
        <v>3.7404681786675629</v>
      </c>
      <c r="W11" s="60">
        <v>3.6960761704180403</v>
      </c>
      <c r="X11" s="60">
        <v>4.3014237125880168</v>
      </c>
      <c r="Y11" s="60">
        <v>3.6519030006241908</v>
      </c>
      <c r="Z11" s="60">
        <v>7.807495029643011</v>
      </c>
      <c r="AA11" s="60"/>
      <c r="AB11" s="60">
        <v>3.7535259583020384</v>
      </c>
      <c r="AC11" s="60">
        <v>3.6398196400059577</v>
      </c>
      <c r="AD11" s="68">
        <v>3.7483714471093954</v>
      </c>
      <c r="AE11" s="60">
        <v>3.6513503151431945</v>
      </c>
      <c r="AF11" s="60">
        <v>0</v>
      </c>
      <c r="AG11" s="60">
        <v>4.98886290942324</v>
      </c>
      <c r="AH11" s="60">
        <v>7.7381441196977025</v>
      </c>
      <c r="AI11" s="60">
        <v>3.7587972242545775</v>
      </c>
      <c r="AJ11" s="60">
        <v>3.8991766045141847</v>
      </c>
      <c r="AK11" s="60">
        <v>3.649621437352617</v>
      </c>
      <c r="AL11" s="60">
        <v>3.6698931683302765</v>
      </c>
      <c r="AM11" s="60">
        <v>3.6253669122302443</v>
      </c>
      <c r="AN11" s="60">
        <v>4.322700563148743</v>
      </c>
      <c r="AO11" s="60">
        <v>3.7850474161029064</v>
      </c>
      <c r="AP11" s="60">
        <v>7.7449267105062232</v>
      </c>
      <c r="AQ11" s="60">
        <v>3.6623611582834279</v>
      </c>
      <c r="AR11" s="60">
        <v>3.7657060192813172</v>
      </c>
      <c r="AS11" s="60"/>
      <c r="AV11" s="5"/>
      <c r="AW11" s="5"/>
      <c r="AX11" s="5"/>
      <c r="AY11" s="5"/>
    </row>
    <row r="12" spans="1:51" x14ac:dyDescent="0.25">
      <c r="A12" s="89" t="s">
        <v>152</v>
      </c>
      <c r="B12" s="89"/>
      <c r="C12" s="89" t="s">
        <v>193</v>
      </c>
      <c r="D12" s="89"/>
      <c r="E12" s="89" t="s">
        <v>45</v>
      </c>
      <c r="F12" s="89">
        <v>2020</v>
      </c>
      <c r="G12" s="89" t="s">
        <v>43</v>
      </c>
      <c r="H12" s="89"/>
      <c r="I12" s="60">
        <v>4.5255391517082293</v>
      </c>
      <c r="J12" s="60">
        <v>3.7764228064853191</v>
      </c>
      <c r="K12" s="60">
        <v>3.7934518175926821</v>
      </c>
      <c r="L12" s="60">
        <v>3.6715363678854609</v>
      </c>
      <c r="M12" s="60">
        <v>4.5255391517082293</v>
      </c>
      <c r="N12" s="60"/>
      <c r="O12" s="60">
        <v>6.9156303549158293</v>
      </c>
      <c r="P12" s="60">
        <v>3.7041531669491223</v>
      </c>
      <c r="Q12" s="60">
        <v>3.7755120328663847</v>
      </c>
      <c r="R12" s="60">
        <v>5.3552420628327058</v>
      </c>
      <c r="S12" s="60">
        <v>6.876119022210184</v>
      </c>
      <c r="T12" s="60">
        <v>3.7555073656530591</v>
      </c>
      <c r="U12" s="60">
        <v>3.8055725687014688</v>
      </c>
      <c r="V12" s="60">
        <v>3.785548549150846</v>
      </c>
      <c r="W12" s="60">
        <v>3.741156540901327</v>
      </c>
      <c r="X12" s="60">
        <v>4.5042623011475023</v>
      </c>
      <c r="Y12" s="60">
        <v>3.6926967757796323</v>
      </c>
      <c r="Z12" s="60">
        <v>6.9579048301454289</v>
      </c>
      <c r="AA12" s="60"/>
      <c r="AB12" s="60">
        <v>3.7986063287853229</v>
      </c>
      <c r="AC12" s="60">
        <v>3.6806134151613992</v>
      </c>
      <c r="AD12" s="68">
        <v>3.7934518175926821</v>
      </c>
      <c r="AE12" s="60">
        <v>3.6921440902986356</v>
      </c>
      <c r="AF12" s="60">
        <v>0</v>
      </c>
      <c r="AG12" s="60">
        <v>4.3617963370871422</v>
      </c>
      <c r="AH12" s="60">
        <v>6.8885539202001214</v>
      </c>
      <c r="AI12" s="60">
        <v>3.8038775947378642</v>
      </c>
      <c r="AJ12" s="60">
        <v>3.5166582372358364</v>
      </c>
      <c r="AK12" s="60">
        <v>3.6904152125080594</v>
      </c>
      <c r="AL12" s="60">
        <v>3.7149735388135632</v>
      </c>
      <c r="AM12" s="60">
        <v>3.6637654647095816</v>
      </c>
      <c r="AN12" s="60">
        <v>4.5255391517082293</v>
      </c>
      <c r="AO12" s="60">
        <v>3.8301277865861927</v>
      </c>
      <c r="AP12" s="60">
        <v>6.8953365110086411</v>
      </c>
      <c r="AQ12" s="60">
        <v>3.7031549334388689</v>
      </c>
      <c r="AR12" s="60">
        <v>3.8107863897646004</v>
      </c>
      <c r="AS12" s="60"/>
      <c r="AV12" s="5"/>
      <c r="AW12" s="5"/>
      <c r="AX12" s="5"/>
      <c r="AY12" s="5"/>
    </row>
    <row r="13" spans="1:51" x14ac:dyDescent="0.25">
      <c r="A13" s="89" t="s">
        <v>152</v>
      </c>
      <c r="B13" s="89"/>
      <c r="C13" s="89" t="s">
        <v>193</v>
      </c>
      <c r="D13" s="89"/>
      <c r="E13" s="89" t="s">
        <v>45</v>
      </c>
      <c r="F13" s="89">
        <v>2030</v>
      </c>
      <c r="G13" s="89" t="s">
        <v>43</v>
      </c>
      <c r="H13" s="89"/>
      <c r="I13" s="60">
        <v>4.3253392985740806</v>
      </c>
      <c r="J13" s="60">
        <v>4.0289004682390468</v>
      </c>
      <c r="K13" s="60">
        <v>4.0459294793464089</v>
      </c>
      <c r="L13" s="60">
        <v>3.9233864655297506</v>
      </c>
      <c r="M13" s="60">
        <v>4.6588269006323868</v>
      </c>
      <c r="N13" s="60"/>
      <c r="O13" s="60">
        <v>7.4208289311344551</v>
      </c>
      <c r="P13" s="60">
        <v>3.9575424473782106</v>
      </c>
      <c r="Q13" s="60">
        <v>4.0279896946201097</v>
      </c>
      <c r="R13" s="60">
        <v>5.7247720930339305</v>
      </c>
      <c r="S13" s="60">
        <v>7.3813175984288089</v>
      </c>
      <c r="T13" s="60">
        <v>4.007985027406785</v>
      </c>
      <c r="U13" s="60">
        <v>4.058050230455196</v>
      </c>
      <c r="V13" s="60">
        <v>4.0380262109045741</v>
      </c>
      <c r="W13" s="60">
        <v>3.9936342026550546</v>
      </c>
      <c r="X13" s="60">
        <v>4.3040624480133536</v>
      </c>
      <c r="Y13" s="60">
        <v>3.9460860562087201</v>
      </c>
      <c r="Z13" s="60">
        <v>7.4631034063640538</v>
      </c>
      <c r="AA13" s="60"/>
      <c r="AB13" s="60">
        <v>4.0510839905390492</v>
      </c>
      <c r="AC13" s="60">
        <v>3.934002695590487</v>
      </c>
      <c r="AD13" s="68">
        <v>4.0459294793464089</v>
      </c>
      <c r="AE13" s="60">
        <v>3.9455333707277234</v>
      </c>
      <c r="AF13" s="60">
        <v>0</v>
      </c>
      <c r="AG13" s="60">
        <v>4.2484048907612717</v>
      </c>
      <c r="AH13" s="60">
        <v>7.3937524964187462</v>
      </c>
      <c r="AI13" s="60">
        <v>4.0563552564915923</v>
      </c>
      <c r="AJ13" s="60">
        <v>3.7441181757341564</v>
      </c>
      <c r="AK13" s="60">
        <v>3.9438044929371467</v>
      </c>
      <c r="AL13" s="60">
        <v>3.9674512005672904</v>
      </c>
      <c r="AM13" s="60">
        <v>3.9156155623538718</v>
      </c>
      <c r="AN13" s="60">
        <v>4.3253392985740806</v>
      </c>
      <c r="AO13" s="60">
        <v>4.0826054483399181</v>
      </c>
      <c r="AP13" s="60">
        <v>7.4005350872272659</v>
      </c>
      <c r="AQ13" s="60">
        <v>3.9565442138679567</v>
      </c>
      <c r="AR13" s="60">
        <v>4.063264051518332</v>
      </c>
      <c r="AS13" s="60"/>
      <c r="AV13" s="5"/>
      <c r="AW13" s="5"/>
      <c r="AX13" s="5"/>
      <c r="AY13" s="5"/>
    </row>
    <row r="14" spans="1:51" x14ac:dyDescent="0.25">
      <c r="A14" s="89" t="s">
        <v>152</v>
      </c>
      <c r="B14" s="89"/>
      <c r="C14" s="89" t="s">
        <v>193</v>
      </c>
      <c r="D14" s="89"/>
      <c r="E14" s="89" t="s">
        <v>45</v>
      </c>
      <c r="F14" s="89">
        <v>2040</v>
      </c>
      <c r="G14" s="89" t="s">
        <v>43</v>
      </c>
      <c r="H14" s="89"/>
      <c r="I14" s="60">
        <v>4.3249491757329093</v>
      </c>
      <c r="J14" s="60">
        <v>4.0540558824750308</v>
      </c>
      <c r="K14" s="60">
        <v>4.0710848935823938</v>
      </c>
      <c r="L14" s="60">
        <v>3.9483099653480336</v>
      </c>
      <c r="M14" s="60">
        <v>5.3327967006748924</v>
      </c>
      <c r="N14" s="60"/>
      <c r="O14" s="60">
        <v>8.3407475641750306</v>
      </c>
      <c r="P14" s="60">
        <v>3.9820771894121347</v>
      </c>
      <c r="Q14" s="60">
        <v>4.0531451088560919</v>
      </c>
      <c r="R14" s="60">
        <v>5.7615899283932226</v>
      </c>
      <c r="S14" s="60">
        <v>8.3012362314693853</v>
      </c>
      <c r="T14" s="60">
        <v>4.0331404416427707</v>
      </c>
      <c r="U14" s="60">
        <v>4.0832056446911809</v>
      </c>
      <c r="V14" s="60">
        <v>4.0631816251405626</v>
      </c>
      <c r="W14" s="60">
        <v>4.0187896168910378</v>
      </c>
      <c r="X14" s="60">
        <v>4.3036723251721822</v>
      </c>
      <c r="Y14" s="60">
        <v>3.9706207982426442</v>
      </c>
      <c r="Z14" s="60">
        <v>8.3830220394046293</v>
      </c>
      <c r="AA14" s="60"/>
      <c r="AB14" s="60">
        <v>4.076239404775035</v>
      </c>
      <c r="AC14" s="60">
        <v>3.9585374376244116</v>
      </c>
      <c r="AD14" s="68">
        <v>4.0710848935823938</v>
      </c>
      <c r="AE14" s="60">
        <v>3.9700681127616479</v>
      </c>
      <c r="AF14" s="60">
        <v>0</v>
      </c>
      <c r="AG14" s="60">
        <v>4.2480147679200995</v>
      </c>
      <c r="AH14" s="60">
        <v>8.3136711294593226</v>
      </c>
      <c r="AI14" s="60">
        <v>4.0815106707275755</v>
      </c>
      <c r="AJ14" s="60">
        <v>4.1583011238751588</v>
      </c>
      <c r="AK14" s="60">
        <v>3.9683392349710704</v>
      </c>
      <c r="AL14" s="60">
        <v>3.9926066148032744</v>
      </c>
      <c r="AM14" s="60">
        <v>3.9405390621721548</v>
      </c>
      <c r="AN14" s="60">
        <v>4.3249491757329093</v>
      </c>
      <c r="AO14" s="60">
        <v>4.1077608625759039</v>
      </c>
      <c r="AP14" s="60">
        <v>8.3204537202678424</v>
      </c>
      <c r="AQ14" s="60">
        <v>3.9810789559018818</v>
      </c>
      <c r="AR14" s="60">
        <v>4.0884194657543151</v>
      </c>
      <c r="AS14" s="60"/>
      <c r="AV14" s="5"/>
      <c r="AW14" s="5"/>
      <c r="AX14" s="5"/>
      <c r="AY14" s="5"/>
    </row>
    <row r="15" spans="1:51" x14ac:dyDescent="0.25">
      <c r="A15" s="89" t="s">
        <v>152</v>
      </c>
      <c r="B15" s="89"/>
      <c r="C15" s="89" t="s">
        <v>193</v>
      </c>
      <c r="D15" s="89"/>
      <c r="E15" s="89" t="s">
        <v>45</v>
      </c>
      <c r="F15" s="89">
        <v>2050</v>
      </c>
      <c r="G15" s="89" t="s">
        <v>43</v>
      </c>
      <c r="H15" s="89"/>
      <c r="I15" s="60">
        <v>4.324559052891737</v>
      </c>
      <c r="J15" s="60">
        <v>4.0792112967110148</v>
      </c>
      <c r="K15" s="60">
        <v>4.0962403078183787</v>
      </c>
      <c r="L15" s="60">
        <v>3.9732334651663161</v>
      </c>
      <c r="M15" s="60">
        <v>6.006766500717398</v>
      </c>
      <c r="N15" s="60"/>
      <c r="O15" s="60">
        <v>9.2606661972156079</v>
      </c>
      <c r="P15" s="60">
        <v>4.0066119314460611</v>
      </c>
      <c r="Q15" s="60">
        <v>4.078300523092083</v>
      </c>
      <c r="R15" s="60">
        <v>5.7984077637525155</v>
      </c>
      <c r="S15" s="60">
        <v>9.2211548645099626</v>
      </c>
      <c r="T15" s="60">
        <v>4.058295855878753</v>
      </c>
      <c r="U15" s="60">
        <v>4.1083610589271657</v>
      </c>
      <c r="V15" s="60">
        <v>4.0883370393765439</v>
      </c>
      <c r="W15" s="60">
        <v>4.0439450311270235</v>
      </c>
      <c r="X15" s="60">
        <v>4.3032822023310109</v>
      </c>
      <c r="Y15" s="60">
        <v>3.9951555402765702</v>
      </c>
      <c r="Z15" s="60">
        <v>9.3029406724452066</v>
      </c>
      <c r="AA15" s="60"/>
      <c r="AB15" s="60">
        <v>4.1013948190110217</v>
      </c>
      <c r="AC15" s="60">
        <v>3.983072179658337</v>
      </c>
      <c r="AD15" s="68">
        <v>4.0962403078183787</v>
      </c>
      <c r="AE15" s="60">
        <v>3.9946028547955734</v>
      </c>
      <c r="AF15" s="60">
        <v>0</v>
      </c>
      <c r="AG15" s="60">
        <v>4.247624645078929</v>
      </c>
      <c r="AH15" s="60">
        <v>9.2335897624998999</v>
      </c>
      <c r="AI15" s="60">
        <v>4.1066660849635621</v>
      </c>
      <c r="AJ15" s="60">
        <v>4.572484072016163</v>
      </c>
      <c r="AK15" s="60">
        <v>3.992873977004995</v>
      </c>
      <c r="AL15" s="60">
        <v>4.0177620290392584</v>
      </c>
      <c r="AM15" s="60">
        <v>3.9654625619904382</v>
      </c>
      <c r="AN15" s="60">
        <v>4.324559052891737</v>
      </c>
      <c r="AO15" s="60">
        <v>4.1329162768118888</v>
      </c>
      <c r="AP15" s="60">
        <v>9.2403723533084214</v>
      </c>
      <c r="AQ15" s="60">
        <v>4.0056136979358072</v>
      </c>
      <c r="AR15" s="60">
        <v>4.1135748799902956</v>
      </c>
      <c r="AS15" s="60"/>
      <c r="AV15" s="5"/>
    </row>
    <row r="16" spans="1:51" x14ac:dyDescent="0.25">
      <c r="A16" s="89"/>
      <c r="B16" s="89" t="s">
        <v>46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V16" s="5"/>
    </row>
    <row r="17" spans="1:51" x14ac:dyDescent="0.25">
      <c r="A17" s="89" t="s">
        <v>212</v>
      </c>
      <c r="B17" s="89" t="s">
        <v>42</v>
      </c>
      <c r="C17" s="89"/>
      <c r="D17" s="89" t="s">
        <v>40</v>
      </c>
      <c r="E17" s="94" t="s">
        <v>41</v>
      </c>
      <c r="F17" s="94">
        <v>2005</v>
      </c>
      <c r="G17" s="94" t="s">
        <v>48</v>
      </c>
      <c r="H17" s="94"/>
      <c r="I17" s="95">
        <f>I18</f>
        <v>0</v>
      </c>
      <c r="J17" s="95">
        <f t="shared" ref="J17:AR17" si="3">J18</f>
        <v>14.800632084987067</v>
      </c>
      <c r="K17" s="95">
        <f t="shared" si="3"/>
        <v>4.5870892324240868</v>
      </c>
      <c r="L17" s="95">
        <f t="shared" si="3"/>
        <v>0.8831789472176963</v>
      </c>
      <c r="M17" s="95">
        <f t="shared" si="3"/>
        <v>0</v>
      </c>
      <c r="N17" s="95">
        <f t="shared" si="3"/>
        <v>0</v>
      </c>
      <c r="O17" s="95">
        <f t="shared" si="3"/>
        <v>0</v>
      </c>
      <c r="P17" s="95">
        <f t="shared" si="3"/>
        <v>9.842328918287329</v>
      </c>
      <c r="Q17" s="95">
        <f t="shared" si="3"/>
        <v>72.382004438548279</v>
      </c>
      <c r="R17" s="95">
        <f t="shared" si="3"/>
        <v>1.4394638787425129</v>
      </c>
      <c r="S17" s="95">
        <f t="shared" si="3"/>
        <v>0</v>
      </c>
      <c r="T17" s="95">
        <f t="shared" si="3"/>
        <v>6.9529850488308895</v>
      </c>
      <c r="U17" s="95">
        <f t="shared" si="3"/>
        <v>0</v>
      </c>
      <c r="V17" s="95">
        <f t="shared" si="3"/>
        <v>238.35575720062224</v>
      </c>
      <c r="W17" s="95">
        <f t="shared" si="3"/>
        <v>0.21723041441646687</v>
      </c>
      <c r="X17" s="95">
        <f t="shared" si="3"/>
        <v>0</v>
      </c>
      <c r="Y17" s="95">
        <f t="shared" si="3"/>
        <v>5.239984625018149</v>
      </c>
      <c r="Z17" s="95">
        <f t="shared" si="3"/>
        <v>0</v>
      </c>
      <c r="AA17" s="95">
        <f t="shared" si="3"/>
        <v>0</v>
      </c>
      <c r="AB17" s="95">
        <f t="shared" si="3"/>
        <v>3.1492649808079971</v>
      </c>
      <c r="AC17" s="95">
        <f t="shared" si="3"/>
        <v>1.6270660098606533</v>
      </c>
      <c r="AD17" s="95">
        <f t="shared" si="3"/>
        <v>0</v>
      </c>
      <c r="AE17" s="95">
        <f t="shared" si="3"/>
        <v>0</v>
      </c>
      <c r="AF17" s="95">
        <f t="shared" si="3"/>
        <v>0</v>
      </c>
      <c r="AG17" s="95">
        <f t="shared" si="3"/>
        <v>0</v>
      </c>
      <c r="AH17" s="95">
        <f t="shared" si="3"/>
        <v>0</v>
      </c>
      <c r="AI17" s="95">
        <f t="shared" si="3"/>
        <v>1.5947528550535097</v>
      </c>
      <c r="AJ17" s="95">
        <f t="shared" si="3"/>
        <v>0</v>
      </c>
      <c r="AK17" s="95">
        <f t="shared" si="3"/>
        <v>1.815766164838567</v>
      </c>
      <c r="AL17" s="95">
        <f t="shared" si="3"/>
        <v>9.8478790830838769E-2</v>
      </c>
      <c r="AM17" s="95">
        <f t="shared" si="3"/>
        <v>0.85279282692021596</v>
      </c>
      <c r="AN17" s="95">
        <f t="shared" si="3"/>
        <v>0</v>
      </c>
      <c r="AO17" s="95">
        <f t="shared" si="3"/>
        <v>4.8568285335089296</v>
      </c>
      <c r="AP17" s="95">
        <f t="shared" si="3"/>
        <v>3.600783082005115E-4</v>
      </c>
      <c r="AQ17" s="95">
        <f t="shared" si="3"/>
        <v>1.845100633394031</v>
      </c>
      <c r="AR17" s="95">
        <f t="shared" si="3"/>
        <v>3.0246297206634032</v>
      </c>
      <c r="AS17" s="95"/>
      <c r="AW17" s="5"/>
    </row>
    <row r="18" spans="1:51" x14ac:dyDescent="0.25">
      <c r="A18" s="89" t="s">
        <v>212</v>
      </c>
      <c r="B18" s="89" t="s">
        <v>42</v>
      </c>
      <c r="C18" s="89"/>
      <c r="D18" s="89" t="s">
        <v>40</v>
      </c>
      <c r="E18" s="94" t="s">
        <v>41</v>
      </c>
      <c r="F18" s="94">
        <v>2010</v>
      </c>
      <c r="G18" s="94" t="s">
        <v>48</v>
      </c>
      <c r="H18" s="94"/>
      <c r="I18" s="95">
        <f>I219+I230</f>
        <v>0</v>
      </c>
      <c r="J18" s="95">
        <f>J219+J230</f>
        <v>14.800632084987067</v>
      </c>
      <c r="K18" s="95">
        <f t="shared" ref="K18:AR18" si="4">K219+K230</f>
        <v>4.5870892324240868</v>
      </c>
      <c r="L18" s="95">
        <f t="shared" si="4"/>
        <v>0.8831789472176963</v>
      </c>
      <c r="M18" s="95">
        <f t="shared" si="4"/>
        <v>0</v>
      </c>
      <c r="N18" s="95">
        <f t="shared" si="4"/>
        <v>0</v>
      </c>
      <c r="O18" s="95">
        <f t="shared" si="4"/>
        <v>0</v>
      </c>
      <c r="P18" s="95">
        <f t="shared" si="4"/>
        <v>9.842328918287329</v>
      </c>
      <c r="Q18" s="95">
        <f t="shared" si="4"/>
        <v>72.382004438548279</v>
      </c>
      <c r="R18" s="95">
        <f t="shared" si="4"/>
        <v>1.4394638787425129</v>
      </c>
      <c r="S18" s="95">
        <f t="shared" si="4"/>
        <v>0</v>
      </c>
      <c r="T18" s="95">
        <f t="shared" si="4"/>
        <v>6.9529850488308895</v>
      </c>
      <c r="U18" s="95">
        <f t="shared" si="4"/>
        <v>0</v>
      </c>
      <c r="V18" s="95">
        <f t="shared" si="4"/>
        <v>238.35575720062224</v>
      </c>
      <c r="W18" s="95">
        <f t="shared" si="4"/>
        <v>0.21723041441646687</v>
      </c>
      <c r="X18" s="95">
        <f t="shared" si="4"/>
        <v>0</v>
      </c>
      <c r="Y18" s="95">
        <f t="shared" si="4"/>
        <v>5.239984625018149</v>
      </c>
      <c r="Z18" s="95">
        <f t="shared" si="4"/>
        <v>0</v>
      </c>
      <c r="AA18" s="95">
        <f t="shared" si="4"/>
        <v>0</v>
      </c>
      <c r="AB18" s="95">
        <f t="shared" si="4"/>
        <v>3.1492649808079971</v>
      </c>
      <c r="AC18" s="95">
        <f t="shared" si="4"/>
        <v>1.6270660098606533</v>
      </c>
      <c r="AD18" s="95">
        <f t="shared" si="4"/>
        <v>0</v>
      </c>
      <c r="AE18" s="95">
        <f t="shared" si="4"/>
        <v>0</v>
      </c>
      <c r="AF18" s="95">
        <f t="shared" si="4"/>
        <v>0</v>
      </c>
      <c r="AG18" s="95">
        <f t="shared" si="4"/>
        <v>0</v>
      </c>
      <c r="AH18" s="95">
        <f t="shared" si="4"/>
        <v>0</v>
      </c>
      <c r="AI18" s="95">
        <f t="shared" si="4"/>
        <v>1.5947528550535097</v>
      </c>
      <c r="AJ18" s="95">
        <f t="shared" si="4"/>
        <v>0</v>
      </c>
      <c r="AK18" s="95">
        <f t="shared" si="4"/>
        <v>1.815766164838567</v>
      </c>
      <c r="AL18" s="95">
        <f t="shared" si="4"/>
        <v>9.8478790830838769E-2</v>
      </c>
      <c r="AM18" s="95">
        <f t="shared" si="4"/>
        <v>0.85279282692021596</v>
      </c>
      <c r="AN18" s="95">
        <f t="shared" si="4"/>
        <v>0</v>
      </c>
      <c r="AO18" s="95">
        <f t="shared" si="4"/>
        <v>4.8568285335089296</v>
      </c>
      <c r="AP18" s="95">
        <f t="shared" si="4"/>
        <v>3.600783082005115E-4</v>
      </c>
      <c r="AQ18" s="95">
        <f t="shared" si="4"/>
        <v>1.845100633394031</v>
      </c>
      <c r="AR18" s="95">
        <f t="shared" si="4"/>
        <v>3.0246297206634032</v>
      </c>
      <c r="AS18" s="95"/>
      <c r="AU18" s="60">
        <f>SUM(J18:L18,O18:Z18,AB18:AE18,AH18:AI18,AK18:AM18,AO18:AR18)</f>
        <v>373.56569538328102</v>
      </c>
      <c r="AV18" s="58"/>
      <c r="AW18" s="58"/>
      <c r="AX18" s="58"/>
      <c r="AY18" s="58"/>
    </row>
    <row r="19" spans="1:51" x14ac:dyDescent="0.25">
      <c r="A19" s="89" t="str">
        <f>A18</f>
        <v>Biodiesel_oil_crops</v>
      </c>
      <c r="B19" s="89" t="s">
        <v>42</v>
      </c>
      <c r="C19" s="89"/>
      <c r="D19" s="89" t="s">
        <v>40</v>
      </c>
      <c r="E19" s="94" t="s">
        <v>41</v>
      </c>
      <c r="F19" s="94">
        <v>2020</v>
      </c>
      <c r="G19" s="94" t="s">
        <v>48</v>
      </c>
      <c r="H19" s="96"/>
      <c r="I19" s="95">
        <f t="shared" ref="I19:AR19" si="5">I220+I231</f>
        <v>0</v>
      </c>
      <c r="J19" s="95">
        <f t="shared" si="5"/>
        <v>14.567521532274274</v>
      </c>
      <c r="K19" s="95">
        <f t="shared" si="5"/>
        <v>17.36917363811672</v>
      </c>
      <c r="L19" s="95">
        <f t="shared" si="5"/>
        <v>14.329187614252268</v>
      </c>
      <c r="M19" s="95">
        <f t="shared" si="5"/>
        <v>0</v>
      </c>
      <c r="N19" s="95">
        <f t="shared" si="5"/>
        <v>0</v>
      </c>
      <c r="O19" s="95">
        <f t="shared" si="5"/>
        <v>0</v>
      </c>
      <c r="P19" s="95">
        <f t="shared" si="5"/>
        <v>15.282572172397241</v>
      </c>
      <c r="Q19" s="95">
        <f t="shared" si="5"/>
        <v>48.939887571067857</v>
      </c>
      <c r="R19" s="95">
        <f t="shared" si="5"/>
        <v>0.67147150156021984</v>
      </c>
      <c r="S19" s="95">
        <f t="shared" si="5"/>
        <v>0</v>
      </c>
      <c r="T19" s="95">
        <f t="shared" si="5"/>
        <v>115.3685793854612</v>
      </c>
      <c r="U19" s="95">
        <f t="shared" si="5"/>
        <v>0</v>
      </c>
      <c r="V19" s="95">
        <f t="shared" si="5"/>
        <v>260.32804685755656</v>
      </c>
      <c r="W19" s="95">
        <f t="shared" si="5"/>
        <v>15.302884209995149</v>
      </c>
      <c r="X19" s="95">
        <f t="shared" si="5"/>
        <v>0</v>
      </c>
      <c r="Y19" s="95">
        <f t="shared" si="5"/>
        <v>11.74511495247177</v>
      </c>
      <c r="Z19" s="95">
        <f t="shared" si="5"/>
        <v>0</v>
      </c>
      <c r="AA19" s="95">
        <f t="shared" si="5"/>
        <v>0</v>
      </c>
      <c r="AB19" s="95">
        <f t="shared" si="5"/>
        <v>47.510161281917618</v>
      </c>
      <c r="AC19" s="95">
        <f t="shared" si="5"/>
        <v>24.295866760260513</v>
      </c>
      <c r="AD19" s="95">
        <f t="shared" si="5"/>
        <v>0</v>
      </c>
      <c r="AE19" s="95">
        <f t="shared" si="5"/>
        <v>0</v>
      </c>
      <c r="AF19" s="95">
        <f t="shared" si="5"/>
        <v>0</v>
      </c>
      <c r="AG19" s="95">
        <f t="shared" si="5"/>
        <v>0</v>
      </c>
      <c r="AH19" s="95">
        <f t="shared" si="5"/>
        <v>0</v>
      </c>
      <c r="AI19" s="95">
        <f t="shared" si="5"/>
        <v>14.18866976451668</v>
      </c>
      <c r="AJ19" s="95">
        <f t="shared" si="5"/>
        <v>0</v>
      </c>
      <c r="AK19" s="95">
        <f t="shared" si="5"/>
        <v>29.007484262275614</v>
      </c>
      <c r="AL19" s="95">
        <f t="shared" si="5"/>
        <v>1.265239418854172</v>
      </c>
      <c r="AM19" s="95">
        <f t="shared" si="5"/>
        <v>14.891136528904299</v>
      </c>
      <c r="AN19" s="95">
        <f t="shared" si="5"/>
        <v>0</v>
      </c>
      <c r="AO19" s="95">
        <f t="shared" si="5"/>
        <v>4.5473747137070069</v>
      </c>
      <c r="AP19" s="95">
        <f t="shared" si="5"/>
        <v>0</v>
      </c>
      <c r="AQ19" s="95">
        <f t="shared" si="5"/>
        <v>2.65773134596418</v>
      </c>
      <c r="AR19" s="95">
        <f t="shared" si="5"/>
        <v>18.16654429965606</v>
      </c>
      <c r="AS19" s="95"/>
      <c r="AV19" s="60">
        <f>SUM(J19:L19,O19:Z19,AB19:AE19,AH19:AI19,AK19:AM19,AO19:AR19)</f>
        <v>670.4346478112094</v>
      </c>
      <c r="AW19" s="58"/>
      <c r="AX19" s="58"/>
      <c r="AY19" s="58"/>
    </row>
    <row r="20" spans="1:51" x14ac:dyDescent="0.25">
      <c r="A20" s="89" t="str">
        <f t="shared" ref="A20:A22" si="6">A19</f>
        <v>Biodiesel_oil_crops</v>
      </c>
      <c r="B20" s="89" t="s">
        <v>42</v>
      </c>
      <c r="C20" s="89"/>
      <c r="D20" s="89" t="s">
        <v>40</v>
      </c>
      <c r="E20" s="94" t="s">
        <v>41</v>
      </c>
      <c r="F20" s="94">
        <v>2030</v>
      </c>
      <c r="G20" s="94" t="s">
        <v>48</v>
      </c>
      <c r="H20" s="96"/>
      <c r="I20" s="95">
        <f t="shared" ref="I20:AR20" si="7">I221+I232</f>
        <v>0</v>
      </c>
      <c r="J20" s="95">
        <f t="shared" si="7"/>
        <v>16.839362871068552</v>
      </c>
      <c r="K20" s="95">
        <f t="shared" si="7"/>
        <v>30.820799132111134</v>
      </c>
      <c r="L20" s="95">
        <f t="shared" si="7"/>
        <v>7.4500091866200897</v>
      </c>
      <c r="M20" s="95">
        <f t="shared" si="7"/>
        <v>0</v>
      </c>
      <c r="N20" s="95">
        <f t="shared" si="7"/>
        <v>0</v>
      </c>
      <c r="O20" s="95">
        <f t="shared" si="7"/>
        <v>0</v>
      </c>
      <c r="P20" s="95">
        <f t="shared" si="7"/>
        <v>25.883881812558215</v>
      </c>
      <c r="Q20" s="95">
        <f t="shared" si="7"/>
        <v>45.765400444768964</v>
      </c>
      <c r="R20" s="95">
        <f t="shared" si="7"/>
        <v>1.3470716291842988</v>
      </c>
      <c r="S20" s="95">
        <f t="shared" si="7"/>
        <v>0</v>
      </c>
      <c r="T20" s="95">
        <f t="shared" si="7"/>
        <v>143.33376906779648</v>
      </c>
      <c r="U20" s="95">
        <f t="shared" si="7"/>
        <v>0</v>
      </c>
      <c r="V20" s="95">
        <f t="shared" si="7"/>
        <v>278.30584949663876</v>
      </c>
      <c r="W20" s="95">
        <f t="shared" si="7"/>
        <v>17.292575002027228</v>
      </c>
      <c r="X20" s="95">
        <f t="shared" si="7"/>
        <v>0</v>
      </c>
      <c r="Y20" s="95">
        <f t="shared" si="7"/>
        <v>18.133751139205657</v>
      </c>
      <c r="Z20" s="95">
        <f t="shared" si="7"/>
        <v>0</v>
      </c>
      <c r="AA20" s="95">
        <f t="shared" si="7"/>
        <v>0</v>
      </c>
      <c r="AB20" s="95">
        <f t="shared" si="7"/>
        <v>117.02229914100803</v>
      </c>
      <c r="AC20" s="95">
        <f t="shared" si="7"/>
        <v>33.857988085848191</v>
      </c>
      <c r="AD20" s="95">
        <f t="shared" si="7"/>
        <v>0</v>
      </c>
      <c r="AE20" s="95">
        <f t="shared" si="7"/>
        <v>0</v>
      </c>
      <c r="AF20" s="95">
        <f t="shared" si="7"/>
        <v>0</v>
      </c>
      <c r="AG20" s="95">
        <f t="shared" si="7"/>
        <v>0</v>
      </c>
      <c r="AH20" s="95">
        <f t="shared" si="7"/>
        <v>0</v>
      </c>
      <c r="AI20" s="95">
        <f t="shared" si="7"/>
        <v>21.058710283587619</v>
      </c>
      <c r="AJ20" s="95">
        <f t="shared" si="7"/>
        <v>0</v>
      </c>
      <c r="AK20" s="95">
        <f t="shared" si="7"/>
        <v>48.192338073250333</v>
      </c>
      <c r="AL20" s="95">
        <f t="shared" si="7"/>
        <v>0.79492886339462643</v>
      </c>
      <c r="AM20" s="95">
        <f t="shared" si="7"/>
        <v>7.0778428570212624</v>
      </c>
      <c r="AN20" s="95">
        <f t="shared" si="7"/>
        <v>0</v>
      </c>
      <c r="AO20" s="95">
        <f t="shared" si="7"/>
        <v>5.100918975969905</v>
      </c>
      <c r="AP20" s="95">
        <f t="shared" si="7"/>
        <v>0</v>
      </c>
      <c r="AQ20" s="95">
        <f t="shared" si="7"/>
        <v>4.9650260191988815</v>
      </c>
      <c r="AR20" s="95">
        <f t="shared" si="7"/>
        <v>126.16931880941168</v>
      </c>
      <c r="AS20" s="95"/>
      <c r="AV20" s="58"/>
      <c r="AW20" s="60">
        <f>SUM(J20:L20,O20:Z20,AB20:AE20,AH20:AI20,AK20:AM20,AO20:AR20)</f>
        <v>949.41184089066974</v>
      </c>
      <c r="AX20" s="58"/>
      <c r="AY20" s="58"/>
    </row>
    <row r="21" spans="1:51" x14ac:dyDescent="0.25">
      <c r="A21" s="89" t="str">
        <f t="shared" si="6"/>
        <v>Biodiesel_oil_crops</v>
      </c>
      <c r="B21" s="89" t="s">
        <v>42</v>
      </c>
      <c r="C21" s="89"/>
      <c r="D21" s="89" t="s">
        <v>40</v>
      </c>
      <c r="E21" s="94" t="s">
        <v>41</v>
      </c>
      <c r="F21" s="94">
        <v>2040</v>
      </c>
      <c r="G21" s="94" t="s">
        <v>48</v>
      </c>
      <c r="H21" s="96"/>
      <c r="I21" s="95">
        <f t="shared" ref="I21:AR21" si="8">I222+I233</f>
        <v>0</v>
      </c>
      <c r="J21" s="95">
        <f t="shared" si="8"/>
        <v>16.359300700188911</v>
      </c>
      <c r="K21" s="95">
        <f t="shared" si="8"/>
        <v>33.647112604780531</v>
      </c>
      <c r="L21" s="95">
        <f t="shared" si="8"/>
        <v>14.386051281410822</v>
      </c>
      <c r="M21" s="95">
        <f t="shared" si="8"/>
        <v>0</v>
      </c>
      <c r="N21" s="95">
        <f t="shared" si="8"/>
        <v>0</v>
      </c>
      <c r="O21" s="95">
        <f t="shared" si="8"/>
        <v>0</v>
      </c>
      <c r="P21" s="95">
        <f t="shared" si="8"/>
        <v>30.238557427320718</v>
      </c>
      <c r="Q21" s="95">
        <f t="shared" si="8"/>
        <v>44.590686463655651</v>
      </c>
      <c r="R21" s="95">
        <f t="shared" si="8"/>
        <v>2.103594770982987</v>
      </c>
      <c r="S21" s="95">
        <f t="shared" si="8"/>
        <v>0</v>
      </c>
      <c r="T21" s="95">
        <f t="shared" si="8"/>
        <v>158.77471547540998</v>
      </c>
      <c r="U21" s="95">
        <f t="shared" si="8"/>
        <v>0</v>
      </c>
      <c r="V21" s="95">
        <f t="shared" si="8"/>
        <v>257.75992885029046</v>
      </c>
      <c r="W21" s="95">
        <f t="shared" si="8"/>
        <v>21.299416597006964</v>
      </c>
      <c r="X21" s="95">
        <f t="shared" si="8"/>
        <v>0</v>
      </c>
      <c r="Y21" s="95">
        <f t="shared" si="8"/>
        <v>20.865500424696396</v>
      </c>
      <c r="Z21" s="95">
        <f t="shared" si="8"/>
        <v>0</v>
      </c>
      <c r="AA21" s="95">
        <f t="shared" si="8"/>
        <v>0</v>
      </c>
      <c r="AB21" s="95">
        <f t="shared" si="8"/>
        <v>124.14553537132386</v>
      </c>
      <c r="AC21" s="95">
        <f t="shared" si="8"/>
        <v>37.812739681708194</v>
      </c>
      <c r="AD21" s="95">
        <f t="shared" si="8"/>
        <v>0</v>
      </c>
      <c r="AE21" s="95">
        <f t="shared" si="8"/>
        <v>0</v>
      </c>
      <c r="AF21" s="95">
        <f t="shared" si="8"/>
        <v>0</v>
      </c>
      <c r="AG21" s="95">
        <f t="shared" si="8"/>
        <v>0</v>
      </c>
      <c r="AH21" s="95">
        <f t="shared" si="8"/>
        <v>0</v>
      </c>
      <c r="AI21" s="95">
        <f t="shared" si="8"/>
        <v>17.641427672315661</v>
      </c>
      <c r="AJ21" s="95">
        <f t="shared" si="8"/>
        <v>0</v>
      </c>
      <c r="AK21" s="95">
        <f t="shared" si="8"/>
        <v>89.718982536400176</v>
      </c>
      <c r="AL21" s="95">
        <f t="shared" si="8"/>
        <v>0.81034904499436233</v>
      </c>
      <c r="AM21" s="95">
        <f t="shared" si="8"/>
        <v>16.908654906630233</v>
      </c>
      <c r="AN21" s="95">
        <f t="shared" si="8"/>
        <v>0</v>
      </c>
      <c r="AO21" s="95">
        <f t="shared" si="8"/>
        <v>5.2708450095858828</v>
      </c>
      <c r="AP21" s="95">
        <f t="shared" si="8"/>
        <v>7.6734917257570955E-19</v>
      </c>
      <c r="AQ21" s="95">
        <f t="shared" si="8"/>
        <v>6.6748247709239026</v>
      </c>
      <c r="AR21" s="95">
        <f t="shared" si="8"/>
        <v>96.761883173129391</v>
      </c>
      <c r="AS21" s="95"/>
      <c r="AV21" s="58"/>
      <c r="AW21" s="60"/>
      <c r="AX21" s="60">
        <f>SUM(J21:L21,O21:Z21,AB21:AE21,AH21:AI21,AK21:AM21,AO21:AR21)</f>
        <v>995.77010676275495</v>
      </c>
      <c r="AY21" s="58"/>
    </row>
    <row r="22" spans="1:51" x14ac:dyDescent="0.25">
      <c r="A22" s="89" t="str">
        <f t="shared" si="6"/>
        <v>Biodiesel_oil_crops</v>
      </c>
      <c r="B22" s="89" t="s">
        <v>42</v>
      </c>
      <c r="C22" s="89"/>
      <c r="D22" s="89" t="s">
        <v>40</v>
      </c>
      <c r="E22" s="91" t="s">
        <v>41</v>
      </c>
      <c r="F22" s="91">
        <v>2050</v>
      </c>
      <c r="G22" s="91" t="s">
        <v>48</v>
      </c>
      <c r="H22" s="92"/>
      <c r="I22" s="93">
        <f>I223+I234</f>
        <v>0</v>
      </c>
      <c r="J22" s="93">
        <f t="shared" ref="J22:AR22" si="9">J223+J234</f>
        <v>15.913268961824624</v>
      </c>
      <c r="K22" s="93">
        <f t="shared" si="9"/>
        <v>36.400841195090337</v>
      </c>
      <c r="L22" s="93">
        <f t="shared" si="9"/>
        <v>17.070373540769396</v>
      </c>
      <c r="M22" s="93">
        <f t="shared" si="9"/>
        <v>0</v>
      </c>
      <c r="N22" s="93">
        <f t="shared" si="9"/>
        <v>0</v>
      </c>
      <c r="O22" s="93">
        <f t="shared" si="9"/>
        <v>0</v>
      </c>
      <c r="P22" s="93">
        <f t="shared" si="9"/>
        <v>34.696633398390063</v>
      </c>
      <c r="Q22" s="93">
        <f t="shared" si="9"/>
        <v>43.513847023492417</v>
      </c>
      <c r="R22" s="93">
        <f t="shared" si="9"/>
        <v>2.6991449516613688</v>
      </c>
      <c r="S22" s="93">
        <f t="shared" si="9"/>
        <v>0</v>
      </c>
      <c r="T22" s="93">
        <f t="shared" si="9"/>
        <v>172.62005311561185</v>
      </c>
      <c r="U22" s="93">
        <f t="shared" si="9"/>
        <v>0</v>
      </c>
      <c r="V22" s="93">
        <f t="shared" si="9"/>
        <v>239.58660141402365</v>
      </c>
      <c r="W22" s="93">
        <f t="shared" si="9"/>
        <v>25.07876469773727</v>
      </c>
      <c r="X22" s="93">
        <f t="shared" si="9"/>
        <v>0</v>
      </c>
      <c r="Y22" s="93">
        <f t="shared" si="9"/>
        <v>24.165148060448821</v>
      </c>
      <c r="Z22" s="93">
        <f t="shared" si="9"/>
        <v>0</v>
      </c>
      <c r="AA22" s="93">
        <f t="shared" si="9"/>
        <v>0</v>
      </c>
      <c r="AB22" s="93">
        <f t="shared" si="9"/>
        <v>132.85097248025011</v>
      </c>
      <c r="AC22" s="93">
        <f t="shared" si="9"/>
        <v>41.634753313809249</v>
      </c>
      <c r="AD22" s="93">
        <f t="shared" si="9"/>
        <v>0</v>
      </c>
      <c r="AE22" s="93">
        <f t="shared" si="9"/>
        <v>0</v>
      </c>
      <c r="AF22" s="93">
        <f t="shared" si="9"/>
        <v>0</v>
      </c>
      <c r="AG22" s="93">
        <f t="shared" si="9"/>
        <v>0</v>
      </c>
      <c r="AH22" s="93">
        <f t="shared" si="9"/>
        <v>0</v>
      </c>
      <c r="AI22" s="93">
        <f t="shared" si="9"/>
        <v>14.361126785834015</v>
      </c>
      <c r="AJ22" s="93">
        <f t="shared" si="9"/>
        <v>0</v>
      </c>
      <c r="AK22" s="93">
        <f t="shared" si="9"/>
        <v>133.23321237154838</v>
      </c>
      <c r="AL22" s="93">
        <f t="shared" si="9"/>
        <v>0.84273485125258096</v>
      </c>
      <c r="AM22" s="93">
        <f t="shared" si="9"/>
        <v>16.481313649848197</v>
      </c>
      <c r="AN22" s="93">
        <f t="shared" si="9"/>
        <v>0</v>
      </c>
      <c r="AO22" s="93">
        <f t="shared" si="9"/>
        <v>5.4375972186382366</v>
      </c>
      <c r="AP22" s="93">
        <f t="shared" si="9"/>
        <v>0</v>
      </c>
      <c r="AQ22" s="93">
        <f t="shared" si="9"/>
        <v>8.8652760016630214</v>
      </c>
      <c r="AR22" s="93">
        <f t="shared" si="9"/>
        <v>67.979602559701917</v>
      </c>
      <c r="AS22" s="95"/>
      <c r="AV22" s="58"/>
      <c r="AW22" s="60"/>
      <c r="AX22" s="60"/>
      <c r="AY22" s="60">
        <f>SUM(J22:L22,O22:Z22,AB22:AE22,AH22:AI22,AK22:AM22,AO22:AR22)</f>
        <v>1033.4312655915953</v>
      </c>
    </row>
    <row r="23" spans="1:51" x14ac:dyDescent="0.25">
      <c r="A23" s="89" t="s">
        <v>213</v>
      </c>
      <c r="B23" s="89"/>
      <c r="C23" s="89" t="s">
        <v>193</v>
      </c>
      <c r="D23" s="89"/>
      <c r="E23" s="89" t="s">
        <v>45</v>
      </c>
      <c r="F23" s="89">
        <v>2005</v>
      </c>
      <c r="G23" s="89" t="s">
        <v>48</v>
      </c>
      <c r="H23" s="89"/>
      <c r="I23" s="78">
        <f>I24</f>
        <v>24.275860354722571</v>
      </c>
      <c r="J23" s="78">
        <f t="shared" ref="J23:AR23" si="10">J24</f>
        <v>20.462753558783213</v>
      </c>
      <c r="K23" s="78">
        <f t="shared" si="10"/>
        <v>20.553174190219472</v>
      </c>
      <c r="L23" s="78">
        <f t="shared" si="10"/>
        <v>15.845067834063615</v>
      </c>
      <c r="M23" s="78">
        <f t="shared" si="10"/>
        <v>24.275860354722571</v>
      </c>
      <c r="N23" s="78">
        <f t="shared" si="10"/>
        <v>0</v>
      </c>
      <c r="O23" s="78">
        <f t="shared" si="10"/>
        <v>20.280478518284639</v>
      </c>
      <c r="P23" s="78">
        <f t="shared" si="10"/>
        <v>18.769236654285013</v>
      </c>
      <c r="Q23" s="78">
        <f t="shared" si="10"/>
        <v>20.459094318337069</v>
      </c>
      <c r="R23" s="78">
        <f t="shared" si="10"/>
        <v>21.034384971038044</v>
      </c>
      <c r="S23" s="78">
        <f t="shared" si="10"/>
        <v>20.07113693234302</v>
      </c>
      <c r="T23" s="78">
        <f t="shared" si="10"/>
        <v>20.859637220170161</v>
      </c>
      <c r="U23" s="78">
        <f t="shared" si="10"/>
        <v>21.1277080368091</v>
      </c>
      <c r="V23" s="78">
        <f t="shared" si="10"/>
        <v>20.516978765414319</v>
      </c>
      <c r="W23" s="78">
        <f t="shared" si="10"/>
        <v>20.551231072584006</v>
      </c>
      <c r="X23" s="78">
        <f t="shared" si="10"/>
        <v>24.164280232365819</v>
      </c>
      <c r="Y23" s="78">
        <f t="shared" si="10"/>
        <v>19.859443641289019</v>
      </c>
      <c r="Z23" s="78">
        <f t="shared" si="10"/>
        <v>21.003646080383316</v>
      </c>
      <c r="AA23" s="78">
        <f t="shared" si="10"/>
        <v>0</v>
      </c>
      <c r="AB23" s="78">
        <f t="shared" si="10"/>
        <v>19.849471278336466</v>
      </c>
      <c r="AC23" s="78">
        <f t="shared" si="10"/>
        <v>18.63234495721327</v>
      </c>
      <c r="AD23" s="78">
        <f t="shared" si="10"/>
        <v>21.06348906250064</v>
      </c>
      <c r="AE23" s="78">
        <f t="shared" si="10"/>
        <v>20.008692328633305</v>
      </c>
      <c r="AF23" s="78">
        <f t="shared" si="10"/>
        <v>0</v>
      </c>
      <c r="AG23" s="78">
        <f t="shared" si="10"/>
        <v>23.872400706749922</v>
      </c>
      <c r="AH23" s="78">
        <f t="shared" si="10"/>
        <v>20.137020340671178</v>
      </c>
      <c r="AI23" s="78">
        <f t="shared" si="10"/>
        <v>20.612187471734433</v>
      </c>
      <c r="AJ23" s="78">
        <f t="shared" si="10"/>
        <v>22.933729532625595</v>
      </c>
      <c r="AK23" s="78">
        <f t="shared" si="10"/>
        <v>18.703483670047419</v>
      </c>
      <c r="AL23" s="78">
        <f t="shared" si="10"/>
        <v>20.647690196287176</v>
      </c>
      <c r="AM23" s="78">
        <f t="shared" si="10"/>
        <v>17.980433020003112</v>
      </c>
      <c r="AN23" s="78">
        <f t="shared" si="10"/>
        <v>24.275860354722571</v>
      </c>
      <c r="AO23" s="78">
        <f t="shared" si="10"/>
        <v>20.745510414801604</v>
      </c>
      <c r="AP23" s="78">
        <f t="shared" si="10"/>
        <v>19.102448169829501</v>
      </c>
      <c r="AQ23" s="78">
        <f t="shared" si="10"/>
        <v>18.942189407710174</v>
      </c>
      <c r="AR23" s="78">
        <f t="shared" si="10"/>
        <v>20.644080204642254</v>
      </c>
      <c r="AS23" s="78"/>
      <c r="AV23" s="5"/>
      <c r="AW23" s="5"/>
      <c r="AX23" s="5"/>
      <c r="AY23" s="5"/>
    </row>
    <row r="24" spans="1:51" x14ac:dyDescent="0.25">
      <c r="A24" s="89" t="s">
        <v>213</v>
      </c>
      <c r="B24" s="89"/>
      <c r="C24" s="89" t="s">
        <v>193</v>
      </c>
      <c r="D24" s="89"/>
      <c r="E24" s="89" t="s">
        <v>45</v>
      </c>
      <c r="F24" s="89">
        <v>2010</v>
      </c>
      <c r="G24" s="89" t="s">
        <v>48</v>
      </c>
      <c r="H24" s="89"/>
      <c r="I24" s="78">
        <f t="shared" ref="I24:AR24" si="11">IFERROR((I224*I219+I235*I230)/(I219+I230),MAX(I224,I235))</f>
        <v>24.275860354722571</v>
      </c>
      <c r="J24" s="78">
        <f t="shared" si="11"/>
        <v>20.462753558783213</v>
      </c>
      <c r="K24" s="78">
        <f t="shared" si="11"/>
        <v>20.553174190219472</v>
      </c>
      <c r="L24" s="78">
        <f t="shared" si="11"/>
        <v>15.845067834063615</v>
      </c>
      <c r="M24" s="78">
        <f t="shared" si="11"/>
        <v>24.275860354722571</v>
      </c>
      <c r="N24" s="78">
        <f t="shared" si="11"/>
        <v>0</v>
      </c>
      <c r="O24" s="78">
        <f t="shared" si="11"/>
        <v>20.280478518284639</v>
      </c>
      <c r="P24" s="78">
        <f t="shared" si="11"/>
        <v>18.769236654285013</v>
      </c>
      <c r="Q24" s="78">
        <f t="shared" si="11"/>
        <v>20.459094318337069</v>
      </c>
      <c r="R24" s="78">
        <f t="shared" si="11"/>
        <v>21.034384971038044</v>
      </c>
      <c r="S24" s="78">
        <f t="shared" si="11"/>
        <v>20.07113693234302</v>
      </c>
      <c r="T24" s="78">
        <f t="shared" si="11"/>
        <v>20.859637220170161</v>
      </c>
      <c r="U24" s="78">
        <f t="shared" si="11"/>
        <v>21.1277080368091</v>
      </c>
      <c r="V24" s="78">
        <f t="shared" si="11"/>
        <v>20.516978765414319</v>
      </c>
      <c r="W24" s="78">
        <f t="shared" si="11"/>
        <v>20.551231072584006</v>
      </c>
      <c r="X24" s="78">
        <f t="shared" si="11"/>
        <v>24.164280232365819</v>
      </c>
      <c r="Y24" s="78">
        <f t="shared" si="11"/>
        <v>19.859443641289019</v>
      </c>
      <c r="Z24" s="78">
        <f t="shared" si="11"/>
        <v>21.003646080383316</v>
      </c>
      <c r="AA24" s="78">
        <f t="shared" si="11"/>
        <v>0</v>
      </c>
      <c r="AB24" s="78">
        <f t="shared" si="11"/>
        <v>19.849471278336466</v>
      </c>
      <c r="AC24" s="78">
        <f t="shared" si="11"/>
        <v>18.63234495721327</v>
      </c>
      <c r="AD24" s="78">
        <f t="shared" si="11"/>
        <v>21.06348906250064</v>
      </c>
      <c r="AE24" s="78">
        <f t="shared" si="11"/>
        <v>20.008692328633305</v>
      </c>
      <c r="AF24" s="78">
        <f t="shared" si="11"/>
        <v>0</v>
      </c>
      <c r="AG24" s="78">
        <f t="shared" si="11"/>
        <v>23.872400706749922</v>
      </c>
      <c r="AH24" s="78">
        <f t="shared" si="11"/>
        <v>20.137020340671178</v>
      </c>
      <c r="AI24" s="78">
        <f t="shared" si="11"/>
        <v>20.612187471734433</v>
      </c>
      <c r="AJ24" s="78">
        <f t="shared" si="11"/>
        <v>22.933729532625595</v>
      </c>
      <c r="AK24" s="78">
        <f t="shared" si="11"/>
        <v>18.703483670047419</v>
      </c>
      <c r="AL24" s="78">
        <f t="shared" si="11"/>
        <v>20.647690196287176</v>
      </c>
      <c r="AM24" s="78">
        <f t="shared" si="11"/>
        <v>17.980433020003112</v>
      </c>
      <c r="AN24" s="78">
        <f t="shared" si="11"/>
        <v>24.275860354722571</v>
      </c>
      <c r="AO24" s="78">
        <f t="shared" si="11"/>
        <v>20.745510414801604</v>
      </c>
      <c r="AP24" s="78">
        <f t="shared" si="11"/>
        <v>19.102448169829501</v>
      </c>
      <c r="AQ24" s="78">
        <f t="shared" si="11"/>
        <v>18.942189407710174</v>
      </c>
      <c r="AR24" s="78">
        <f t="shared" si="11"/>
        <v>20.644080204642254</v>
      </c>
      <c r="AS24" s="78"/>
      <c r="AV24" s="5"/>
      <c r="AW24" s="5"/>
      <c r="AX24" s="5"/>
      <c r="AY24" s="5"/>
    </row>
    <row r="25" spans="1:51" x14ac:dyDescent="0.25">
      <c r="A25" s="89" t="s">
        <v>213</v>
      </c>
      <c r="B25" s="89"/>
      <c r="C25" s="89" t="s">
        <v>193</v>
      </c>
      <c r="D25" s="89"/>
      <c r="E25" s="89" t="s">
        <v>45</v>
      </c>
      <c r="F25" s="89">
        <v>2020</v>
      </c>
      <c r="G25" s="89" t="s">
        <v>48</v>
      </c>
      <c r="H25" s="89"/>
      <c r="I25" s="78">
        <f t="shared" ref="I25:AR25" si="12">IFERROR((I225*I220+I236*I231)/(I220+I231),MAX(I225,I236))</f>
        <v>22.313470451392821</v>
      </c>
      <c r="J25" s="78">
        <f t="shared" si="12"/>
        <v>23.384451406787765</v>
      </c>
      <c r="K25" s="78">
        <f t="shared" si="12"/>
        <v>23.495837992582526</v>
      </c>
      <c r="L25" s="78">
        <f t="shared" si="12"/>
        <v>13.77483441601216</v>
      </c>
      <c r="M25" s="78">
        <f t="shared" si="12"/>
        <v>22.313470451392821</v>
      </c>
      <c r="N25" s="78">
        <f t="shared" si="12"/>
        <v>0</v>
      </c>
      <c r="O25" s="78">
        <f t="shared" si="12"/>
        <v>23.415199082581985</v>
      </c>
      <c r="P25" s="78">
        <f t="shared" si="12"/>
        <v>21.723244555076594</v>
      </c>
      <c r="Q25" s="78">
        <f t="shared" si="12"/>
        <v>23.401758120700144</v>
      </c>
      <c r="R25" s="78">
        <f t="shared" si="12"/>
        <v>23.977048773401094</v>
      </c>
      <c r="S25" s="78">
        <f t="shared" si="12"/>
        <v>23.205857496640363</v>
      </c>
      <c r="T25" s="78">
        <f t="shared" si="12"/>
        <v>23.277908629403179</v>
      </c>
      <c r="U25" s="78">
        <f t="shared" si="12"/>
        <v>24.211538747606717</v>
      </c>
      <c r="V25" s="78">
        <f t="shared" si="12"/>
        <v>23.309001291698216</v>
      </c>
      <c r="W25" s="78">
        <f t="shared" si="12"/>
        <v>23.173512174596887</v>
      </c>
      <c r="X25" s="78">
        <f t="shared" si="12"/>
        <v>22.201890329036068</v>
      </c>
      <c r="Y25" s="78">
        <f t="shared" si="12"/>
        <v>22.286490280352382</v>
      </c>
      <c r="Z25" s="78">
        <f t="shared" si="12"/>
        <v>24.087476791180929</v>
      </c>
      <c r="AA25" s="78">
        <f t="shared" si="12"/>
        <v>0</v>
      </c>
      <c r="AB25" s="78">
        <f t="shared" si="12"/>
        <v>23.459173383920316</v>
      </c>
      <c r="AC25" s="78">
        <f t="shared" si="12"/>
        <v>21.62769941478577</v>
      </c>
      <c r="AD25" s="78">
        <f t="shared" si="12"/>
        <v>24.14731977329825</v>
      </c>
      <c r="AE25" s="78">
        <f t="shared" si="12"/>
        <v>23.143412892930648</v>
      </c>
      <c r="AF25" s="78">
        <f t="shared" si="12"/>
        <v>0</v>
      </c>
      <c r="AG25" s="78">
        <f t="shared" si="12"/>
        <v>21.910010803420171</v>
      </c>
      <c r="AH25" s="78">
        <f t="shared" si="12"/>
        <v>23.271740904968517</v>
      </c>
      <c r="AI25" s="78">
        <f t="shared" si="12"/>
        <v>23.551277093781586</v>
      </c>
      <c r="AJ25" s="78">
        <f t="shared" si="12"/>
        <v>26.299839136532277</v>
      </c>
      <c r="AK25" s="78">
        <f t="shared" si="12"/>
        <v>21.684458101643145</v>
      </c>
      <c r="AL25" s="78">
        <f t="shared" si="12"/>
        <v>23.628331827147793</v>
      </c>
      <c r="AM25" s="78">
        <f t="shared" si="12"/>
        <v>13.555535272344096</v>
      </c>
      <c r="AN25" s="78">
        <f t="shared" si="12"/>
        <v>22.313470451392821</v>
      </c>
      <c r="AO25" s="78">
        <f t="shared" si="12"/>
        <v>23.688174217164654</v>
      </c>
      <c r="AP25" s="78">
        <f t="shared" si="12"/>
        <v>23.307676881292743</v>
      </c>
      <c r="AQ25" s="78">
        <f t="shared" si="12"/>
        <v>22.024119545951962</v>
      </c>
      <c r="AR25" s="78">
        <f t="shared" si="12"/>
        <v>23.586744007005326</v>
      </c>
      <c r="AS25" s="78"/>
      <c r="AV25" s="5"/>
      <c r="AW25" s="5"/>
      <c r="AX25" s="5"/>
      <c r="AY25" s="5"/>
    </row>
    <row r="26" spans="1:51" x14ac:dyDescent="0.25">
      <c r="A26" s="89" t="s">
        <v>213</v>
      </c>
      <c r="B26" s="89"/>
      <c r="C26" s="89" t="s">
        <v>193</v>
      </c>
      <c r="D26" s="89"/>
      <c r="E26" s="89" t="s">
        <v>45</v>
      </c>
      <c r="F26" s="89">
        <v>2030</v>
      </c>
      <c r="G26" s="89" t="s">
        <v>48</v>
      </c>
      <c r="H26" s="89"/>
      <c r="I26" s="78">
        <f t="shared" ref="I26:AR26" si="13">IFERROR((I226*I221+I237*I232)/(I221+I232),MAX(I226,I237))</f>
        <v>24.963803426688202</v>
      </c>
      <c r="J26" s="78">
        <f t="shared" si="13"/>
        <v>33.524576433761354</v>
      </c>
      <c r="K26" s="78">
        <f t="shared" si="13"/>
        <v>33.711144115031509</v>
      </c>
      <c r="L26" s="78">
        <f t="shared" si="13"/>
        <v>26.150041089753316</v>
      </c>
      <c r="M26" s="78">
        <f t="shared" si="13"/>
        <v>24.963803426688202</v>
      </c>
      <c r="N26" s="78">
        <f t="shared" si="13"/>
        <v>0</v>
      </c>
      <c r="O26" s="78">
        <f t="shared" si="13"/>
        <v>33.383424801518508</v>
      </c>
      <c r="P26" s="78">
        <f t="shared" si="13"/>
        <v>31.354824651368091</v>
      </c>
      <c r="Q26" s="78">
        <f t="shared" si="13"/>
        <v>33.617064243149109</v>
      </c>
      <c r="R26" s="78">
        <f t="shared" si="13"/>
        <v>34.192354895850073</v>
      </c>
      <c r="S26" s="78">
        <f t="shared" si="13"/>
        <v>33.174083215576886</v>
      </c>
      <c r="T26" s="78">
        <f t="shared" si="13"/>
        <v>33.537939194295511</v>
      </c>
      <c r="U26" s="78">
        <f t="shared" si="13"/>
        <v>34.341023283689189</v>
      </c>
      <c r="V26" s="78">
        <f t="shared" si="13"/>
        <v>33.554016226671152</v>
      </c>
      <c r="W26" s="78">
        <f t="shared" si="13"/>
        <v>33.352127370388587</v>
      </c>
      <c r="X26" s="78">
        <f t="shared" si="13"/>
        <v>24.852223304331449</v>
      </c>
      <c r="Y26" s="78">
        <f t="shared" si="13"/>
        <v>31.531774069100301</v>
      </c>
      <c r="Z26" s="78">
        <f t="shared" si="13"/>
        <v>34.216961327263405</v>
      </c>
      <c r="AA26" s="78">
        <f t="shared" si="13"/>
        <v>0</v>
      </c>
      <c r="AB26" s="78">
        <f t="shared" si="13"/>
        <v>33.618586266300539</v>
      </c>
      <c r="AC26" s="78">
        <f t="shared" si="13"/>
        <v>31.313934645720259</v>
      </c>
      <c r="AD26" s="78">
        <f t="shared" si="13"/>
        <v>34.276804309380729</v>
      </c>
      <c r="AE26" s="78">
        <f t="shared" si="13"/>
        <v>33.111638611867171</v>
      </c>
      <c r="AF26" s="78">
        <f t="shared" si="13"/>
        <v>0</v>
      </c>
      <c r="AG26" s="78">
        <f t="shared" si="13"/>
        <v>24.560343778715552</v>
      </c>
      <c r="AH26" s="78">
        <f t="shared" si="13"/>
        <v>33.23996662390504</v>
      </c>
      <c r="AI26" s="78">
        <f t="shared" si="13"/>
        <v>33.769050640616534</v>
      </c>
      <c r="AJ26" s="78">
        <f t="shared" si="13"/>
        <v>36.542362196760159</v>
      </c>
      <c r="AK26" s="78">
        <f t="shared" si="13"/>
        <v>31.361935783072564</v>
      </c>
      <c r="AL26" s="78">
        <f t="shared" si="13"/>
        <v>33.81525689651825</v>
      </c>
      <c r="AM26" s="78">
        <f t="shared" si="13"/>
        <v>27.385492224161883</v>
      </c>
      <c r="AN26" s="78">
        <f t="shared" si="13"/>
        <v>24.963803426688202</v>
      </c>
      <c r="AO26" s="78">
        <f t="shared" si="13"/>
        <v>33.90348033961363</v>
      </c>
      <c r="AP26" s="78">
        <f t="shared" si="13"/>
        <v>33.275902600229266</v>
      </c>
      <c r="AQ26" s="78">
        <f t="shared" si="13"/>
        <v>31.318176077907992</v>
      </c>
      <c r="AR26" s="78">
        <f t="shared" si="13"/>
        <v>33.802050129454294</v>
      </c>
      <c r="AS26" s="78"/>
      <c r="AV26" s="5"/>
    </row>
    <row r="27" spans="1:51" x14ac:dyDescent="0.25">
      <c r="A27" s="89" t="s">
        <v>213</v>
      </c>
      <c r="B27" s="89"/>
      <c r="C27" s="89" t="s">
        <v>193</v>
      </c>
      <c r="D27" s="89"/>
      <c r="E27" s="89" t="s">
        <v>45</v>
      </c>
      <c r="F27" s="89">
        <v>2040</v>
      </c>
      <c r="G27" s="89" t="s">
        <v>48</v>
      </c>
      <c r="H27" s="89"/>
      <c r="I27" s="78">
        <f t="shared" ref="I27:AR27" si="14">IFERROR((I227*I222+I238*I233)/(I222+I233),MAX(I227,I238))</f>
        <v>20.891813630769835</v>
      </c>
      <c r="J27" s="78">
        <f t="shared" si="14"/>
        <v>33.590663278293619</v>
      </c>
      <c r="K27" s="78">
        <f t="shared" si="14"/>
        <v>33.668456145106695</v>
      </c>
      <c r="L27" s="78">
        <f t="shared" si="14"/>
        <v>26.314095376710579</v>
      </c>
      <c r="M27" s="78">
        <f t="shared" si="14"/>
        <v>20.891813630769835</v>
      </c>
      <c r="N27" s="78">
        <f t="shared" si="14"/>
        <v>0</v>
      </c>
      <c r="O27" s="78">
        <f t="shared" si="14"/>
        <v>33.329488284969401</v>
      </c>
      <c r="P27" s="78">
        <f t="shared" si="14"/>
        <v>31.086182487410476</v>
      </c>
      <c r="Q27" s="78">
        <f t="shared" si="14"/>
        <v>33.574376273224296</v>
      </c>
      <c r="R27" s="78">
        <f t="shared" si="14"/>
        <v>34.14966692592526</v>
      </c>
      <c r="S27" s="78">
        <f t="shared" si="14"/>
        <v>33.120146699027778</v>
      </c>
      <c r="T27" s="78">
        <f t="shared" si="14"/>
        <v>33.48913658679232</v>
      </c>
      <c r="U27" s="78">
        <f t="shared" si="14"/>
        <v>34.4423553509708</v>
      </c>
      <c r="V27" s="78">
        <f t="shared" si="14"/>
        <v>33.611186598573127</v>
      </c>
      <c r="W27" s="78">
        <f t="shared" si="14"/>
        <v>33.197065612452924</v>
      </c>
      <c r="X27" s="78">
        <f t="shared" si="14"/>
        <v>20.780233508413083</v>
      </c>
      <c r="Y27" s="78">
        <f t="shared" si="14"/>
        <v>31.500817572783561</v>
      </c>
      <c r="Z27" s="78">
        <f t="shared" si="14"/>
        <v>34.318293394545009</v>
      </c>
      <c r="AA27" s="78">
        <f t="shared" si="14"/>
        <v>0</v>
      </c>
      <c r="AB27" s="78">
        <f t="shared" si="14"/>
        <v>33.644078670195974</v>
      </c>
      <c r="AC27" s="78">
        <f t="shared" si="14"/>
        <v>30.970521648942597</v>
      </c>
      <c r="AD27" s="78">
        <f t="shared" si="14"/>
        <v>34.378136376662333</v>
      </c>
      <c r="AE27" s="78">
        <f t="shared" si="14"/>
        <v>33.057702095318064</v>
      </c>
      <c r="AF27" s="78">
        <f t="shared" si="14"/>
        <v>0</v>
      </c>
      <c r="AG27" s="78">
        <f t="shared" si="14"/>
        <v>20.488353982797182</v>
      </c>
      <c r="AH27" s="78">
        <f t="shared" si="14"/>
        <v>33.18603010735594</v>
      </c>
      <c r="AI27" s="78">
        <f t="shared" si="14"/>
        <v>33.725319510260604</v>
      </c>
      <c r="AJ27" s="78">
        <f t="shared" si="14"/>
        <v>32.854076792527927</v>
      </c>
      <c r="AK27" s="78">
        <f t="shared" si="14"/>
        <v>31.02430384406783</v>
      </c>
      <c r="AL27" s="78">
        <f t="shared" si="14"/>
        <v>33.768751373498503</v>
      </c>
      <c r="AM27" s="78">
        <f t="shared" si="14"/>
        <v>27.466196235661311</v>
      </c>
      <c r="AN27" s="78">
        <f t="shared" si="14"/>
        <v>20.891813630769835</v>
      </c>
      <c r="AO27" s="78">
        <f t="shared" si="14"/>
        <v>33.860792369688824</v>
      </c>
      <c r="AP27" s="78">
        <f t="shared" si="14"/>
        <v>29.801631843298885</v>
      </c>
      <c r="AQ27" s="78">
        <f t="shared" si="14"/>
        <v>31.103926887351307</v>
      </c>
      <c r="AR27" s="78">
        <f t="shared" si="14"/>
        <v>33.759362159529474</v>
      </c>
      <c r="AS27" s="78"/>
      <c r="AV27" s="5"/>
    </row>
    <row r="28" spans="1:51" x14ac:dyDescent="0.25">
      <c r="A28" s="89" t="s">
        <v>213</v>
      </c>
      <c r="B28" s="89"/>
      <c r="C28" s="89" t="s">
        <v>193</v>
      </c>
      <c r="D28" s="89"/>
      <c r="E28" s="89" t="s">
        <v>45</v>
      </c>
      <c r="F28" s="89">
        <v>2050</v>
      </c>
      <c r="G28" s="89" t="s">
        <v>48</v>
      </c>
      <c r="H28" s="89"/>
      <c r="I28" s="78">
        <f t="shared" ref="I28:AR28" si="15">IFERROR((I228*I223+I239*I234)/(I223+I234),MAX(I228,I239))</f>
        <v>22.721617604991099</v>
      </c>
      <c r="J28" s="78">
        <f t="shared" si="15"/>
        <v>33.607335782181558</v>
      </c>
      <c r="K28" s="78">
        <f t="shared" si="15"/>
        <v>33.625768175181882</v>
      </c>
      <c r="L28" s="78">
        <f t="shared" si="15"/>
        <v>26.144815564279394</v>
      </c>
      <c r="M28" s="78">
        <f t="shared" si="15"/>
        <v>22.721617604991099</v>
      </c>
      <c r="N28" s="78">
        <f t="shared" si="15"/>
        <v>0</v>
      </c>
      <c r="O28" s="78">
        <f t="shared" si="15"/>
        <v>33.2755517684203</v>
      </c>
      <c r="P28" s="78">
        <f t="shared" si="15"/>
        <v>30.763825916437046</v>
      </c>
      <c r="Q28" s="78">
        <f t="shared" si="15"/>
        <v>33.531688303299468</v>
      </c>
      <c r="R28" s="78">
        <f t="shared" si="15"/>
        <v>34.106978956000454</v>
      </c>
      <c r="S28" s="78">
        <f t="shared" si="15"/>
        <v>33.06621018247867</v>
      </c>
      <c r="T28" s="78">
        <f t="shared" si="15"/>
        <v>33.439682577800227</v>
      </c>
      <c r="U28" s="78">
        <f t="shared" si="15"/>
        <v>34.543687418252404</v>
      </c>
      <c r="V28" s="78">
        <f t="shared" si="15"/>
        <v>33.604162465476684</v>
      </c>
      <c r="W28" s="78">
        <f t="shared" si="15"/>
        <v>33.177167386099718</v>
      </c>
      <c r="X28" s="78">
        <f t="shared" si="15"/>
        <v>22.610037482634347</v>
      </c>
      <c r="Y28" s="78">
        <f t="shared" si="15"/>
        <v>31.292520323112591</v>
      </c>
      <c r="Z28" s="78">
        <f t="shared" si="15"/>
        <v>34.41962546182662</v>
      </c>
      <c r="AA28" s="78">
        <f t="shared" si="15"/>
        <v>0</v>
      </c>
      <c r="AB28" s="78">
        <f t="shared" si="15"/>
        <v>33.638349410261135</v>
      </c>
      <c r="AC28" s="78">
        <f t="shared" si="15"/>
        <v>30.627108652164942</v>
      </c>
      <c r="AD28" s="78">
        <f t="shared" si="15"/>
        <v>34.479468443943937</v>
      </c>
      <c r="AE28" s="78">
        <f t="shared" si="15"/>
        <v>33.003765578768956</v>
      </c>
      <c r="AF28" s="78">
        <f t="shared" si="15"/>
        <v>0</v>
      </c>
      <c r="AG28" s="78">
        <f t="shared" si="15"/>
        <v>22.31815795701845</v>
      </c>
      <c r="AH28" s="78">
        <f t="shared" si="15"/>
        <v>33.132093590806832</v>
      </c>
      <c r="AI28" s="78">
        <f t="shared" si="15"/>
        <v>33.680600375637347</v>
      </c>
      <c r="AJ28" s="78">
        <f t="shared" si="15"/>
        <v>29.518508876814703</v>
      </c>
      <c r="AK28" s="78">
        <f t="shared" si="15"/>
        <v>30.681057955767649</v>
      </c>
      <c r="AL28" s="78">
        <f t="shared" si="15"/>
        <v>33.583198829833201</v>
      </c>
      <c r="AM28" s="78">
        <f t="shared" si="15"/>
        <v>27.928763321482087</v>
      </c>
      <c r="AN28" s="78">
        <f t="shared" si="15"/>
        <v>22.721617604991099</v>
      </c>
      <c r="AO28" s="78">
        <f t="shared" si="15"/>
        <v>33.818104399764017</v>
      </c>
      <c r="AP28" s="78">
        <f t="shared" si="15"/>
        <v>33.168029567131057</v>
      </c>
      <c r="AQ28" s="78">
        <f t="shared" si="15"/>
        <v>30.754556164747282</v>
      </c>
      <c r="AR28" s="78">
        <f t="shared" si="15"/>
        <v>33.716674189604653</v>
      </c>
      <c r="AS28" s="78"/>
      <c r="AW28" s="5"/>
    </row>
    <row r="29" spans="1:51" x14ac:dyDescent="0.25">
      <c r="A29" s="89"/>
      <c r="B29" s="89" t="s">
        <v>46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W29" s="5"/>
      <c r="AX29" s="5"/>
    </row>
    <row r="30" spans="1:51" x14ac:dyDescent="0.25">
      <c r="A30" s="89" t="s">
        <v>57</v>
      </c>
      <c r="B30" s="89" t="s">
        <v>42</v>
      </c>
      <c r="C30" s="89"/>
      <c r="D30" s="89" t="s">
        <v>40</v>
      </c>
      <c r="E30" s="89" t="s">
        <v>41</v>
      </c>
      <c r="F30" s="89">
        <v>2005</v>
      </c>
      <c r="G30" s="89" t="s">
        <v>49</v>
      </c>
      <c r="H30" s="89"/>
      <c r="I30" s="78">
        <f>I31</f>
        <v>0</v>
      </c>
      <c r="J30" s="78">
        <f t="shared" ref="J30:AR30" si="16">J31</f>
        <v>3.3394367412154486</v>
      </c>
      <c r="K30" s="78">
        <f t="shared" si="16"/>
        <v>4.8592859753590885</v>
      </c>
      <c r="L30" s="78">
        <f t="shared" si="16"/>
        <v>2.9695706520229157</v>
      </c>
      <c r="M30" s="78">
        <f t="shared" si="16"/>
        <v>0</v>
      </c>
      <c r="N30" s="78">
        <f t="shared" si="16"/>
        <v>0</v>
      </c>
      <c r="O30" s="78">
        <f t="shared" si="16"/>
        <v>0</v>
      </c>
      <c r="P30" s="78">
        <f t="shared" si="16"/>
        <v>3.7135344065224256</v>
      </c>
      <c r="Q30" s="78">
        <f t="shared" si="16"/>
        <v>12.469522915636034</v>
      </c>
      <c r="R30" s="78">
        <f t="shared" si="16"/>
        <v>0.44349020267619632</v>
      </c>
      <c r="S30" s="78">
        <f t="shared" si="16"/>
        <v>1.0223422008552478E-2</v>
      </c>
      <c r="T30" s="78">
        <f t="shared" si="16"/>
        <v>13.440987289165255</v>
      </c>
      <c r="U30" s="78">
        <f t="shared" si="16"/>
        <v>0.41016867092719239</v>
      </c>
      <c r="V30" s="78">
        <f t="shared" si="16"/>
        <v>34.164009216694005</v>
      </c>
      <c r="W30" s="78">
        <f t="shared" si="16"/>
        <v>9.0321378822514724</v>
      </c>
      <c r="X30" s="78">
        <f t="shared" si="16"/>
        <v>30.150918793453421</v>
      </c>
      <c r="Y30" s="78">
        <f t="shared" si="16"/>
        <v>9.9642599169925816</v>
      </c>
      <c r="Z30" s="78">
        <f t="shared" si="16"/>
        <v>4.6531844293736059E-2</v>
      </c>
      <c r="AA30" s="78">
        <f t="shared" si="16"/>
        <v>0</v>
      </c>
      <c r="AB30" s="78">
        <f t="shared" si="16"/>
        <v>4.4976957175784129</v>
      </c>
      <c r="AC30" s="78">
        <f t="shared" si="16"/>
        <v>1.4906609424875858</v>
      </c>
      <c r="AD30" s="78">
        <f t="shared" si="16"/>
        <v>0.41430963394092846</v>
      </c>
      <c r="AE30" s="78">
        <f t="shared" si="16"/>
        <v>0.82834959704083222</v>
      </c>
      <c r="AF30" s="78">
        <f t="shared" si="16"/>
        <v>0</v>
      </c>
      <c r="AG30" s="78">
        <f t="shared" si="16"/>
        <v>0</v>
      </c>
      <c r="AH30" s="78">
        <f t="shared" si="16"/>
        <v>0</v>
      </c>
      <c r="AI30" s="78">
        <f t="shared" si="16"/>
        <v>0.58981918002424849</v>
      </c>
      <c r="AJ30" s="78">
        <f t="shared" si="16"/>
        <v>0</v>
      </c>
      <c r="AK30" s="78">
        <f t="shared" si="16"/>
        <v>7.8814979048346085</v>
      </c>
      <c r="AL30" s="78">
        <f t="shared" si="16"/>
        <v>0</v>
      </c>
      <c r="AM30" s="78">
        <f t="shared" si="16"/>
        <v>3.4996210999902102</v>
      </c>
      <c r="AN30" s="78">
        <f t="shared" si="16"/>
        <v>0</v>
      </c>
      <c r="AO30" s="78">
        <f t="shared" si="16"/>
        <v>8.7534768226428454</v>
      </c>
      <c r="AP30" s="78">
        <f t="shared" si="16"/>
        <v>0</v>
      </c>
      <c r="AQ30" s="78">
        <f t="shared" si="16"/>
        <v>5.8044894435369487</v>
      </c>
      <c r="AR30" s="78">
        <f t="shared" si="16"/>
        <v>13.937596118883679</v>
      </c>
      <c r="AS30" s="78"/>
      <c r="AV30" s="58"/>
      <c r="AW30" s="60"/>
      <c r="AX30" s="58"/>
      <c r="AY30" s="58"/>
    </row>
    <row r="31" spans="1:51" x14ac:dyDescent="0.25">
      <c r="A31" s="89" t="s">
        <v>57</v>
      </c>
      <c r="B31" s="89" t="s">
        <v>42</v>
      </c>
      <c r="C31" s="89"/>
      <c r="D31" s="89" t="s">
        <v>40</v>
      </c>
      <c r="E31" s="89" t="s">
        <v>41</v>
      </c>
      <c r="F31" s="89">
        <v>2010</v>
      </c>
      <c r="G31" s="89" t="s">
        <v>49</v>
      </c>
      <c r="H31" s="89"/>
      <c r="I31" s="60">
        <v>0</v>
      </c>
      <c r="J31" s="60">
        <v>3.3394367412154486</v>
      </c>
      <c r="K31" s="60">
        <v>4.8592859753590885</v>
      </c>
      <c r="L31" s="60">
        <v>2.9695706520229157</v>
      </c>
      <c r="M31" s="60">
        <v>0</v>
      </c>
      <c r="N31" s="102">
        <v>0</v>
      </c>
      <c r="O31" s="60">
        <v>0</v>
      </c>
      <c r="P31" s="60">
        <v>3.7135344065224256</v>
      </c>
      <c r="Q31" s="60">
        <v>12.469522915636034</v>
      </c>
      <c r="R31" s="60">
        <v>0.44349020267619632</v>
      </c>
      <c r="S31" s="60">
        <v>1.0223422008552478E-2</v>
      </c>
      <c r="T31" s="60">
        <v>13.440987289165255</v>
      </c>
      <c r="U31" s="60">
        <v>0.41016867092719239</v>
      </c>
      <c r="V31" s="60">
        <v>34.164009216694005</v>
      </c>
      <c r="W31" s="60">
        <v>9.0321378822514724</v>
      </c>
      <c r="X31" s="60">
        <v>30.150918793453421</v>
      </c>
      <c r="Y31" s="60">
        <v>9.9642599169925816</v>
      </c>
      <c r="Z31" s="60">
        <v>4.6531844293736059E-2</v>
      </c>
      <c r="AA31" s="102">
        <v>0</v>
      </c>
      <c r="AB31" s="60">
        <v>4.4976957175784129</v>
      </c>
      <c r="AC31" s="60">
        <v>1.4906609424875858</v>
      </c>
      <c r="AD31" s="60">
        <v>0.41430963394092846</v>
      </c>
      <c r="AE31" s="60">
        <v>0.82834959704083222</v>
      </c>
      <c r="AF31" s="60">
        <v>0</v>
      </c>
      <c r="AG31" s="60">
        <v>0</v>
      </c>
      <c r="AH31" s="60">
        <v>0</v>
      </c>
      <c r="AI31" s="60">
        <v>0.58981918002424849</v>
      </c>
      <c r="AJ31" s="102">
        <v>0</v>
      </c>
      <c r="AK31" s="60">
        <v>7.8814979048346085</v>
      </c>
      <c r="AL31" s="60">
        <v>0</v>
      </c>
      <c r="AM31" s="60">
        <v>3.4996210999902102</v>
      </c>
      <c r="AN31" s="60">
        <v>0</v>
      </c>
      <c r="AO31" s="60">
        <v>8.7534768226428454</v>
      </c>
      <c r="AP31" s="60">
        <v>0</v>
      </c>
      <c r="AQ31" s="60">
        <v>5.8044894435369487</v>
      </c>
      <c r="AR31" s="60">
        <v>13.937596118883679</v>
      </c>
      <c r="AS31" s="60"/>
      <c r="AU31" s="60">
        <f>SUM(J31:L31,O31:Z31,AB31:AE31,AH31:AI31,AK31:AM31,AO31:AR31)</f>
        <v>172.71159439017862</v>
      </c>
      <c r="AV31" s="58"/>
      <c r="AW31" s="58"/>
      <c r="AX31" s="58"/>
      <c r="AY31" s="58"/>
    </row>
    <row r="32" spans="1:51" x14ac:dyDescent="0.25">
      <c r="A32" s="89"/>
      <c r="B32" s="89" t="s">
        <v>42</v>
      </c>
      <c r="C32" s="89"/>
      <c r="D32" s="89" t="s">
        <v>40</v>
      </c>
      <c r="E32" s="89" t="s">
        <v>41</v>
      </c>
      <c r="F32" s="89">
        <v>2020</v>
      </c>
      <c r="G32" s="89" t="s">
        <v>49</v>
      </c>
      <c r="H32" s="89"/>
      <c r="I32" s="60">
        <v>0</v>
      </c>
      <c r="J32" s="60">
        <v>1.0696175420269549</v>
      </c>
      <c r="K32" s="60">
        <v>4.7354622024777067</v>
      </c>
      <c r="L32" s="60">
        <v>8.5624635682716654</v>
      </c>
      <c r="M32" s="60">
        <v>0</v>
      </c>
      <c r="N32" s="102">
        <v>0</v>
      </c>
      <c r="O32" s="60">
        <v>0</v>
      </c>
      <c r="P32" s="60">
        <v>3.3145743382411634</v>
      </c>
      <c r="Q32" s="60">
        <v>2.5178926968183069</v>
      </c>
      <c r="R32" s="60">
        <v>1.6082219311720878</v>
      </c>
      <c r="S32" s="60">
        <v>0.35890929166447583</v>
      </c>
      <c r="T32" s="60">
        <v>25.86549868104812</v>
      </c>
      <c r="U32" s="60">
        <v>0.7106062626501487</v>
      </c>
      <c r="V32" s="60">
        <v>27.062315059819099</v>
      </c>
      <c r="W32" s="60">
        <v>5.7418704088198877</v>
      </c>
      <c r="X32" s="60">
        <v>26.515818533982966</v>
      </c>
      <c r="Y32" s="60">
        <v>15.100428339637268</v>
      </c>
      <c r="Z32" s="60">
        <v>0.23210082028744394</v>
      </c>
      <c r="AA32" s="102">
        <v>0</v>
      </c>
      <c r="AB32" s="60">
        <v>19.511393883597485</v>
      </c>
      <c r="AC32" s="60">
        <v>2.356466353819453</v>
      </c>
      <c r="AD32" s="60">
        <v>0.35088535323377879</v>
      </c>
      <c r="AE32" s="60">
        <v>0.74437049154663093</v>
      </c>
      <c r="AF32" s="60">
        <v>0</v>
      </c>
      <c r="AG32" s="60">
        <v>0</v>
      </c>
      <c r="AH32" s="60">
        <v>0</v>
      </c>
      <c r="AI32" s="60">
        <v>0.69023279712303753</v>
      </c>
      <c r="AJ32" s="102">
        <v>0</v>
      </c>
      <c r="AK32" s="60">
        <v>11.164788570732044</v>
      </c>
      <c r="AL32" s="60">
        <v>0.16371980205267317</v>
      </c>
      <c r="AM32" s="60">
        <v>17.805634646432335</v>
      </c>
      <c r="AN32" s="60">
        <v>0</v>
      </c>
      <c r="AO32" s="60">
        <v>0.82380616087094261</v>
      </c>
      <c r="AP32" s="60">
        <v>4.4361191467919177E-2</v>
      </c>
      <c r="AQ32" s="60">
        <v>3.4395420860209747</v>
      </c>
      <c r="AR32" s="60">
        <v>18.084441237828557</v>
      </c>
      <c r="AS32" s="60"/>
      <c r="AV32" s="60">
        <f>SUM(J32:L32,O32:Z32,AB32:AE32,AH32:AI32,AK32:AM32,AO32:AR32)</f>
        <v>198.57542225164309</v>
      </c>
      <c r="AW32" s="58"/>
      <c r="AX32" s="58"/>
      <c r="AY32" s="58"/>
    </row>
    <row r="33" spans="1:51" x14ac:dyDescent="0.25">
      <c r="A33" s="89"/>
      <c r="B33" s="89" t="s">
        <v>42</v>
      </c>
      <c r="C33" s="89"/>
      <c r="D33" s="89" t="s">
        <v>40</v>
      </c>
      <c r="E33" s="89" t="s">
        <v>41</v>
      </c>
      <c r="F33" s="89">
        <v>2030</v>
      </c>
      <c r="G33" s="89" t="s">
        <v>49</v>
      </c>
      <c r="H33" s="89"/>
      <c r="I33" s="60">
        <v>0</v>
      </c>
      <c r="J33" s="60">
        <v>1.7958195517345277</v>
      </c>
      <c r="K33" s="60">
        <v>5.0049586173951521</v>
      </c>
      <c r="L33" s="60">
        <v>10.798220249358442</v>
      </c>
      <c r="M33" s="60">
        <v>0</v>
      </c>
      <c r="N33" s="102">
        <v>0</v>
      </c>
      <c r="O33" s="60">
        <v>0</v>
      </c>
      <c r="P33" s="60">
        <v>6.439965639752959</v>
      </c>
      <c r="Q33" s="60">
        <v>3.687837664093192</v>
      </c>
      <c r="R33" s="60">
        <v>2.1193233469780126</v>
      </c>
      <c r="S33" s="60">
        <v>4.5203506134576159</v>
      </c>
      <c r="T33" s="60">
        <v>30.55300114517761</v>
      </c>
      <c r="U33" s="60">
        <v>0.91047634348515971</v>
      </c>
      <c r="V33" s="60">
        <v>37.249134331161969</v>
      </c>
      <c r="W33" s="60">
        <v>8.837409055991797</v>
      </c>
      <c r="X33" s="60">
        <v>40.340453521845127</v>
      </c>
      <c r="Y33" s="60">
        <v>21.760031268445776</v>
      </c>
      <c r="Z33" s="60">
        <v>0.25780213814432018</v>
      </c>
      <c r="AA33" s="102">
        <v>0</v>
      </c>
      <c r="AB33" s="60">
        <v>18.480186455676389</v>
      </c>
      <c r="AC33" s="60">
        <v>7.1200226390546204</v>
      </c>
      <c r="AD33" s="60">
        <v>0.35942216661624771</v>
      </c>
      <c r="AE33" s="60">
        <v>3.2025328295096918</v>
      </c>
      <c r="AF33" s="60">
        <v>0</v>
      </c>
      <c r="AG33" s="60">
        <v>0</v>
      </c>
      <c r="AH33" s="60">
        <v>0</v>
      </c>
      <c r="AI33" s="60">
        <v>0.79204453016331422</v>
      </c>
      <c r="AJ33" s="102">
        <v>0</v>
      </c>
      <c r="AK33" s="60">
        <v>15.828578060352072</v>
      </c>
      <c r="AL33" s="60">
        <v>0.14198229262440518</v>
      </c>
      <c r="AM33" s="60">
        <v>24.161946247894324</v>
      </c>
      <c r="AN33" s="60">
        <v>0</v>
      </c>
      <c r="AO33" s="60">
        <v>0.6375375446967213</v>
      </c>
      <c r="AP33" s="60">
        <v>0.19166908465504856</v>
      </c>
      <c r="AQ33" s="60">
        <v>5.190869642446815</v>
      </c>
      <c r="AR33" s="60">
        <v>37.680508387994408</v>
      </c>
      <c r="AS33" s="60"/>
      <c r="AV33" s="58"/>
      <c r="AW33" s="60">
        <f>SUM(J33:L33,O33:Z33,AB33:AE33,AH33:AI33,AK33:AM33,AO33:AR33)</f>
        <v>288.06208336870566</v>
      </c>
      <c r="AX33" s="58"/>
      <c r="AY33" s="58"/>
    </row>
    <row r="34" spans="1:51" x14ac:dyDescent="0.25">
      <c r="A34" s="89"/>
      <c r="B34" s="89" t="s">
        <v>42</v>
      </c>
      <c r="C34" s="89"/>
      <c r="D34" s="89" t="s">
        <v>40</v>
      </c>
      <c r="E34" s="89" t="s">
        <v>41</v>
      </c>
      <c r="F34" s="89">
        <v>2040</v>
      </c>
      <c r="G34" s="89" t="s">
        <v>49</v>
      </c>
      <c r="H34" s="89"/>
      <c r="I34" s="60">
        <v>0</v>
      </c>
      <c r="J34" s="60">
        <v>1.8287084401535585</v>
      </c>
      <c r="K34" s="60">
        <v>5.2943371006429754</v>
      </c>
      <c r="L34" s="60">
        <v>10.230876998598751</v>
      </c>
      <c r="M34" s="60">
        <v>0</v>
      </c>
      <c r="N34" s="102">
        <v>0</v>
      </c>
      <c r="O34" s="60">
        <v>0</v>
      </c>
      <c r="P34" s="60">
        <v>4.6856335979120125</v>
      </c>
      <c r="Q34" s="60">
        <v>5.8547717842287668</v>
      </c>
      <c r="R34" s="60">
        <v>1.898198663988822</v>
      </c>
      <c r="S34" s="60">
        <v>9.4740258660899315</v>
      </c>
      <c r="T34" s="60">
        <v>32.474303553753884</v>
      </c>
      <c r="U34" s="60">
        <v>1.1239924324530823</v>
      </c>
      <c r="V34" s="60">
        <v>32.2106670831188</v>
      </c>
      <c r="W34" s="60">
        <v>8.081337682504941</v>
      </c>
      <c r="X34" s="60">
        <v>40.950979213322675</v>
      </c>
      <c r="Y34" s="60">
        <v>22.397417892814865</v>
      </c>
      <c r="Z34" s="60">
        <v>0.23871890991136513</v>
      </c>
      <c r="AA34" s="102">
        <v>0</v>
      </c>
      <c r="AB34" s="60">
        <v>16.999325387085118</v>
      </c>
      <c r="AC34" s="60">
        <v>9.802473189572078</v>
      </c>
      <c r="AD34" s="60">
        <v>0.39421719322729493</v>
      </c>
      <c r="AE34" s="60">
        <v>5.448264569194281</v>
      </c>
      <c r="AF34" s="60">
        <v>0</v>
      </c>
      <c r="AG34" s="60">
        <v>0</v>
      </c>
      <c r="AH34" s="60">
        <v>0</v>
      </c>
      <c r="AI34" s="60">
        <v>0.8852445003587186</v>
      </c>
      <c r="AJ34" s="102">
        <v>0</v>
      </c>
      <c r="AK34" s="60">
        <v>17.488204126545167</v>
      </c>
      <c r="AL34" s="60">
        <v>0.10610032783066416</v>
      </c>
      <c r="AM34" s="60">
        <v>25.953488702573601</v>
      </c>
      <c r="AN34" s="60">
        <v>0</v>
      </c>
      <c r="AO34" s="60">
        <v>0.51361389522834022</v>
      </c>
      <c r="AP34" s="60">
        <v>0.16800614928409727</v>
      </c>
      <c r="AQ34" s="60">
        <v>4.0333148831151782</v>
      </c>
      <c r="AR34" s="60">
        <v>29.942134168673469</v>
      </c>
      <c r="AS34" s="60"/>
      <c r="AV34" s="58"/>
      <c r="AW34" s="60"/>
      <c r="AX34" s="60">
        <f>SUM(J34:L34,O34:Z34,AB34:AE34,AH34:AI34,AK34:AM34,AO34:AR34)</f>
        <v>288.47835631218243</v>
      </c>
      <c r="AY34" s="58"/>
    </row>
    <row r="35" spans="1:51" x14ac:dyDescent="0.25">
      <c r="A35" s="89"/>
      <c r="B35" s="89" t="s">
        <v>42</v>
      </c>
      <c r="C35" s="89"/>
      <c r="D35" s="89" t="s">
        <v>40</v>
      </c>
      <c r="E35" s="91" t="s">
        <v>41</v>
      </c>
      <c r="F35" s="91">
        <v>2050</v>
      </c>
      <c r="G35" s="91" t="s">
        <v>49</v>
      </c>
      <c r="H35" s="91"/>
      <c r="I35" s="61">
        <v>0</v>
      </c>
      <c r="J35" s="61">
        <v>1.9571041005403769</v>
      </c>
      <c r="K35" s="61">
        <v>5.5985521582078928</v>
      </c>
      <c r="L35" s="61">
        <v>9.6993416397160885</v>
      </c>
      <c r="M35" s="61">
        <v>0</v>
      </c>
      <c r="N35" s="102">
        <v>0</v>
      </c>
      <c r="O35" s="61">
        <v>0</v>
      </c>
      <c r="P35" s="61">
        <v>2.9690615720985987</v>
      </c>
      <c r="Q35" s="61">
        <v>8.2977941012185816</v>
      </c>
      <c r="R35" s="61">
        <v>1.7216737626101404</v>
      </c>
      <c r="S35" s="61">
        <v>14.119215732030634</v>
      </c>
      <c r="T35" s="61">
        <v>33.190015938286535</v>
      </c>
      <c r="U35" s="61">
        <v>1.325917029572625</v>
      </c>
      <c r="V35" s="61">
        <v>26.605220475857291</v>
      </c>
      <c r="W35" s="61">
        <v>6.9083159304586212</v>
      </c>
      <c r="X35" s="61">
        <v>41.295443630594214</v>
      </c>
      <c r="Y35" s="61">
        <v>22.352912414574689</v>
      </c>
      <c r="Z35" s="61">
        <v>0.21710643830275647</v>
      </c>
      <c r="AA35" s="102">
        <v>0</v>
      </c>
      <c r="AB35" s="61">
        <v>16.232566847312739</v>
      </c>
      <c r="AC35" s="61">
        <v>12.421389649892848</v>
      </c>
      <c r="AD35" s="61">
        <v>0.43051833895699565</v>
      </c>
      <c r="AE35" s="61">
        <v>7.6800157807252072</v>
      </c>
      <c r="AF35" s="61">
        <v>0</v>
      </c>
      <c r="AG35" s="61">
        <v>0</v>
      </c>
      <c r="AH35" s="61">
        <v>0</v>
      </c>
      <c r="AI35" s="61">
        <v>0.99264739850363881</v>
      </c>
      <c r="AJ35" s="103">
        <v>0</v>
      </c>
      <c r="AK35" s="61">
        <v>18.466305750567642</v>
      </c>
      <c r="AL35" s="61">
        <v>6.4116941707738989E-2</v>
      </c>
      <c r="AM35" s="61">
        <v>26.671719989152038</v>
      </c>
      <c r="AN35" s="61">
        <v>0</v>
      </c>
      <c r="AO35" s="61">
        <v>0.45682486425188829</v>
      </c>
      <c r="AP35" s="61">
        <v>0.13858066268160676</v>
      </c>
      <c r="AQ35" s="61">
        <v>2.7043099445398924</v>
      </c>
      <c r="AR35" s="61">
        <v>22.261168788487694</v>
      </c>
      <c r="AS35" s="71"/>
      <c r="AV35" s="58"/>
      <c r="AW35" s="60"/>
      <c r="AX35" s="60"/>
      <c r="AY35" s="60">
        <f>SUM(J35:L35,O35:Z35,AB35:AE35,AH35:AI35,AK35:AM35,AO35:AR35)</f>
        <v>284.77783988084894</v>
      </c>
    </row>
    <row r="36" spans="1:51" x14ac:dyDescent="0.25">
      <c r="A36" s="89"/>
      <c r="B36" s="89"/>
      <c r="C36" s="89" t="s">
        <v>193</v>
      </c>
      <c r="D36" s="89"/>
      <c r="E36" s="89" t="s">
        <v>45</v>
      </c>
      <c r="F36" s="89">
        <v>2005</v>
      </c>
      <c r="G36" s="89" t="s">
        <v>49</v>
      </c>
      <c r="H36" s="89"/>
      <c r="I36" s="78">
        <f>I37</f>
        <v>15.678711084742195</v>
      </c>
      <c r="J36" s="78">
        <f t="shared" ref="J36:AR36" si="17">J37</f>
        <v>12.504854631527223</v>
      </c>
      <c r="K36" s="78">
        <f t="shared" si="17"/>
        <v>12.146387591143542</v>
      </c>
      <c r="L36" s="78">
        <f t="shared" si="17"/>
        <v>11.431297005142612</v>
      </c>
      <c r="M36" s="78">
        <f t="shared" si="17"/>
        <v>15.442557852547214</v>
      </c>
      <c r="N36" s="78">
        <f t="shared" si="17"/>
        <v>0</v>
      </c>
      <c r="O36" s="78">
        <f t="shared" si="17"/>
        <v>33.613647513439822</v>
      </c>
      <c r="P36" s="78">
        <f t="shared" si="17"/>
        <v>11.281820279460439</v>
      </c>
      <c r="Q36" s="78">
        <f t="shared" si="17"/>
        <v>13.568641424721324</v>
      </c>
      <c r="R36" s="78">
        <f t="shared" si="17"/>
        <v>13.304464260613118</v>
      </c>
      <c r="S36" s="78">
        <f t="shared" si="17"/>
        <v>11.645169816927478</v>
      </c>
      <c r="T36" s="78">
        <f t="shared" si="17"/>
        <v>14.162825463030124</v>
      </c>
      <c r="U36" s="78">
        <f t="shared" si="17"/>
        <v>12.533128721906653</v>
      </c>
      <c r="V36" s="78">
        <f t="shared" si="17"/>
        <v>13.47618937875845</v>
      </c>
      <c r="W36" s="78">
        <f t="shared" si="17"/>
        <v>19.353079705594293</v>
      </c>
      <c r="X36" s="78">
        <f t="shared" si="17"/>
        <v>13.32185044503681</v>
      </c>
      <c r="Y36" s="78">
        <f t="shared" si="17"/>
        <v>11.720201011699798</v>
      </c>
      <c r="Z36" s="78">
        <f t="shared" si="17"/>
        <v>10.964759235371609</v>
      </c>
      <c r="AA36" s="78">
        <f t="shared" si="17"/>
        <v>0</v>
      </c>
      <c r="AB36" s="78">
        <f t="shared" si="17"/>
        <v>17.21983701180006</v>
      </c>
      <c r="AC36" s="78">
        <f t="shared" si="17"/>
        <v>10.493758047080741</v>
      </c>
      <c r="AD36" s="78">
        <f t="shared" si="17"/>
        <v>12.146387591143542</v>
      </c>
      <c r="AE36" s="78">
        <f t="shared" si="17"/>
        <v>11.052242784632407</v>
      </c>
      <c r="AF36" s="78">
        <f t="shared" si="17"/>
        <v>0</v>
      </c>
      <c r="AG36" s="78">
        <f t="shared" si="17"/>
        <v>14.748120303713868</v>
      </c>
      <c r="AH36" s="78">
        <f t="shared" si="17"/>
        <v>16.80173586308258</v>
      </c>
      <c r="AI36" s="78">
        <f t="shared" si="17"/>
        <v>12.909545570489604</v>
      </c>
      <c r="AJ36" s="78">
        <f t="shared" si="17"/>
        <v>22.266461567332239</v>
      </c>
      <c r="AK36" s="78">
        <f t="shared" si="17"/>
        <v>10.80696641682702</v>
      </c>
      <c r="AL36" s="78">
        <f t="shared" si="17"/>
        <v>14.49182719903612</v>
      </c>
      <c r="AM36" s="78">
        <f t="shared" si="17"/>
        <v>16.912350534495992</v>
      </c>
      <c r="AN36" s="78">
        <f t="shared" si="17"/>
        <v>14.155103779508719</v>
      </c>
      <c r="AO36" s="78">
        <f t="shared" si="17"/>
        <v>13.28199310440638</v>
      </c>
      <c r="AP36" s="78">
        <f t="shared" si="17"/>
        <v>13.258653976865816</v>
      </c>
      <c r="AQ36" s="78">
        <f t="shared" si="17"/>
        <v>11.266041007020887</v>
      </c>
      <c r="AR36" s="78">
        <f t="shared" si="17"/>
        <v>13.357131246203926</v>
      </c>
      <c r="AS36" s="78"/>
      <c r="AV36" s="5"/>
      <c r="AW36" s="5"/>
      <c r="AX36" s="5"/>
      <c r="AY36" s="5"/>
    </row>
    <row r="37" spans="1:51" x14ac:dyDescent="0.25">
      <c r="A37" s="89"/>
      <c r="B37" s="89"/>
      <c r="C37" s="89" t="s">
        <v>193</v>
      </c>
      <c r="D37" s="89"/>
      <c r="E37" s="89" t="s">
        <v>45</v>
      </c>
      <c r="F37" s="89">
        <v>2010</v>
      </c>
      <c r="G37" s="89" t="s">
        <v>49</v>
      </c>
      <c r="H37" s="89"/>
      <c r="I37" s="60">
        <v>15.678711084742195</v>
      </c>
      <c r="J37" s="60">
        <v>12.504854631527223</v>
      </c>
      <c r="K37" s="60">
        <v>12.146387591143542</v>
      </c>
      <c r="L37" s="60">
        <v>11.431297005142612</v>
      </c>
      <c r="M37" s="60">
        <v>15.442557852547214</v>
      </c>
      <c r="N37" s="60"/>
      <c r="O37" s="60">
        <v>33.613647513439822</v>
      </c>
      <c r="P37" s="60">
        <v>11.281820279460439</v>
      </c>
      <c r="Q37" s="60">
        <v>13.568641424721324</v>
      </c>
      <c r="R37" s="60">
        <v>13.304464260613118</v>
      </c>
      <c r="S37" s="60">
        <v>11.645169816927478</v>
      </c>
      <c r="T37" s="60">
        <v>14.162825463030124</v>
      </c>
      <c r="U37" s="60">
        <v>12.533128721906653</v>
      </c>
      <c r="V37" s="60">
        <v>13.47618937875845</v>
      </c>
      <c r="W37" s="60">
        <v>19.353079705594293</v>
      </c>
      <c r="X37" s="60">
        <v>13.32185044503681</v>
      </c>
      <c r="Y37" s="60">
        <v>11.720201011699798</v>
      </c>
      <c r="Z37" s="60">
        <v>10.964759235371609</v>
      </c>
      <c r="AA37" s="60"/>
      <c r="AB37" s="60">
        <v>17.21983701180006</v>
      </c>
      <c r="AC37" s="60">
        <v>10.493758047080741</v>
      </c>
      <c r="AD37" s="67">
        <v>12.146387591143542</v>
      </c>
      <c r="AE37" s="60">
        <v>11.052242784632407</v>
      </c>
      <c r="AF37" s="60">
        <v>0</v>
      </c>
      <c r="AG37" s="60">
        <v>14.748120303713868</v>
      </c>
      <c r="AH37" s="60">
        <v>16.80173586308258</v>
      </c>
      <c r="AI37" s="60">
        <v>12.909545570489604</v>
      </c>
      <c r="AJ37" s="60">
        <v>22.266461567332239</v>
      </c>
      <c r="AK37" s="60">
        <v>10.80696641682702</v>
      </c>
      <c r="AL37" s="60">
        <v>14.49182719903612</v>
      </c>
      <c r="AM37" s="60">
        <v>16.912350534495992</v>
      </c>
      <c r="AN37" s="60">
        <v>14.155103779508719</v>
      </c>
      <c r="AO37" s="60">
        <v>13.28199310440638</v>
      </c>
      <c r="AP37" s="60">
        <v>13.258653976865816</v>
      </c>
      <c r="AQ37" s="60">
        <v>11.266041007020887</v>
      </c>
      <c r="AR37" s="60">
        <v>13.357131246203926</v>
      </c>
      <c r="AS37" s="60"/>
      <c r="AV37" s="5"/>
    </row>
    <row r="38" spans="1:51" x14ac:dyDescent="0.25">
      <c r="A38" s="89"/>
      <c r="B38" s="89"/>
      <c r="C38" s="89" t="s">
        <v>193</v>
      </c>
      <c r="D38" s="89"/>
      <c r="E38" s="89" t="s">
        <v>45</v>
      </c>
      <c r="F38" s="89">
        <v>2020</v>
      </c>
      <c r="G38" s="89" t="s">
        <v>49</v>
      </c>
      <c r="H38" s="89"/>
      <c r="I38" s="60">
        <v>15.161186278663141</v>
      </c>
      <c r="J38" s="60">
        <v>13.56073687643816</v>
      </c>
      <c r="K38" s="60">
        <v>12.804879004556177</v>
      </c>
      <c r="L38" s="60">
        <v>12.628009387834634</v>
      </c>
      <c r="M38" s="60">
        <v>14.934985758203711</v>
      </c>
      <c r="N38" s="60"/>
      <c r="O38" s="60">
        <v>41.548327218531604</v>
      </c>
      <c r="P38" s="60">
        <v>12.553541671476077</v>
      </c>
      <c r="Q38" s="60">
        <v>14.844192873083035</v>
      </c>
      <c r="R38" s="60">
        <v>14.699490213753133</v>
      </c>
      <c r="S38" s="60">
        <v>12.051497005633555</v>
      </c>
      <c r="T38" s="60">
        <v>15.320955410262263</v>
      </c>
      <c r="U38" s="60">
        <v>13.689422225042748</v>
      </c>
      <c r="V38" s="60">
        <v>14.743839422076375</v>
      </c>
      <c r="W38" s="60">
        <v>20.038380076343842</v>
      </c>
      <c r="X38" s="60">
        <v>14.662880157132316</v>
      </c>
      <c r="Y38" s="60">
        <v>12.846581143189786</v>
      </c>
      <c r="Z38" s="60">
        <v>12.287634269792317</v>
      </c>
      <c r="AA38" s="60"/>
      <c r="AB38" s="60">
        <v>18.271550394617755</v>
      </c>
      <c r="AC38" s="60">
        <v>11.833139819054507</v>
      </c>
      <c r="AD38" s="67">
        <v>12.804879004556177</v>
      </c>
      <c r="AE38" s="60">
        <v>12.31165212549964</v>
      </c>
      <c r="AF38" s="60">
        <v>0</v>
      </c>
      <c r="AG38" s="60">
        <v>14.176839088579914</v>
      </c>
      <c r="AH38" s="60">
        <v>15.773568992995967</v>
      </c>
      <c r="AI38" s="60">
        <v>14.080741356740122</v>
      </c>
      <c r="AJ38" s="60">
        <v>21.178182043872628</v>
      </c>
      <c r="AK38" s="60">
        <v>11.938580291846977</v>
      </c>
      <c r="AL38" s="60">
        <v>15.051480355497393</v>
      </c>
      <c r="AM38" s="60">
        <v>18.193502758552636</v>
      </c>
      <c r="AN38" s="60">
        <v>13.641247954277647</v>
      </c>
      <c r="AO38" s="60">
        <v>13.977327507237643</v>
      </c>
      <c r="AP38" s="60">
        <v>12.013896766289843</v>
      </c>
      <c r="AQ38" s="60">
        <v>12.476418442528637</v>
      </c>
      <c r="AR38" s="60">
        <v>14.798379443647773</v>
      </c>
      <c r="AS38" s="60"/>
      <c r="AV38" s="5"/>
    </row>
    <row r="39" spans="1:51" x14ac:dyDescent="0.25">
      <c r="A39" s="89"/>
      <c r="B39" s="89"/>
      <c r="C39" s="89" t="s">
        <v>193</v>
      </c>
      <c r="D39" s="89"/>
      <c r="E39" s="89" t="s">
        <v>45</v>
      </c>
      <c r="F39" s="89">
        <v>2030</v>
      </c>
      <c r="G39" s="89" t="s">
        <v>49</v>
      </c>
      <c r="H39" s="89"/>
      <c r="I39" s="60">
        <v>16.897685844627421</v>
      </c>
      <c r="J39" s="60">
        <v>18.316323098679501</v>
      </c>
      <c r="K39" s="60">
        <v>17.550508186216504</v>
      </c>
      <c r="L39" s="60">
        <v>17.272364145695981</v>
      </c>
      <c r="M39" s="60">
        <v>16.638090056142314</v>
      </c>
      <c r="N39" s="60"/>
      <c r="O39" s="60">
        <v>65.237098629295062</v>
      </c>
      <c r="P39" s="60">
        <v>16.923709258743273</v>
      </c>
      <c r="Q39" s="60">
        <v>19.667552828111141</v>
      </c>
      <c r="R39" s="60">
        <v>19.930218132397872</v>
      </c>
      <c r="S39" s="60">
        <v>16.312233987037338</v>
      </c>
      <c r="T39" s="60">
        <v>21.297161205554023</v>
      </c>
      <c r="U39" s="60">
        <v>18.360748030312493</v>
      </c>
      <c r="V39" s="60">
        <v>20.169026549071869</v>
      </c>
      <c r="W39" s="60">
        <v>28.817440044066554</v>
      </c>
      <c r="X39" s="60">
        <v>13.373514778569964</v>
      </c>
      <c r="Y39" s="60">
        <v>17.442310905755583</v>
      </c>
      <c r="Z39" s="60">
        <v>16.703974404605173</v>
      </c>
      <c r="AA39" s="60"/>
      <c r="AB39" s="60">
        <v>25.174999776736435</v>
      </c>
      <c r="AC39" s="60">
        <v>16.18447774489707</v>
      </c>
      <c r="AD39" s="67">
        <v>17.550508186216504</v>
      </c>
      <c r="AE39" s="60">
        <v>16.826892547834493</v>
      </c>
      <c r="AF39" s="60">
        <v>0</v>
      </c>
      <c r="AG39" s="60">
        <v>16.126871286894808</v>
      </c>
      <c r="AH39" s="60">
        <v>21.473176602580079</v>
      </c>
      <c r="AI39" s="60">
        <v>18.867916835302875</v>
      </c>
      <c r="AJ39" s="60">
        <v>22.671699779870075</v>
      </c>
      <c r="AK39" s="60">
        <v>16.168020385403622</v>
      </c>
      <c r="AL39" s="60">
        <v>20.629202037525488</v>
      </c>
      <c r="AM39" s="60">
        <v>25.605734795866063</v>
      </c>
      <c r="AN39" s="60">
        <v>14.616678643121695</v>
      </c>
      <c r="AO39" s="60">
        <v>18.389000997673772</v>
      </c>
      <c r="AP39" s="60">
        <v>16.002543303941628</v>
      </c>
      <c r="AQ39" s="60">
        <v>16.886650216819536</v>
      </c>
      <c r="AR39" s="60">
        <v>20.294269855309544</v>
      </c>
      <c r="AS39" s="60"/>
      <c r="AW39" s="5"/>
    </row>
    <row r="40" spans="1:51" x14ac:dyDescent="0.25">
      <c r="A40" s="89"/>
      <c r="B40" s="89"/>
      <c r="C40" s="89" t="s">
        <v>193</v>
      </c>
      <c r="D40" s="89"/>
      <c r="E40" s="89" t="s">
        <v>45</v>
      </c>
      <c r="F40" s="89">
        <v>2040</v>
      </c>
      <c r="G40" s="89" t="s">
        <v>49</v>
      </c>
      <c r="H40" s="89"/>
      <c r="I40" s="60">
        <v>19.916062325556531</v>
      </c>
      <c r="J40" s="60">
        <v>18.681666117814736</v>
      </c>
      <c r="K40" s="60">
        <v>17.964256540071766</v>
      </c>
      <c r="L40" s="60">
        <v>17.600602319211053</v>
      </c>
      <c r="M40" s="60">
        <v>19.598419018051704</v>
      </c>
      <c r="N40" s="60"/>
      <c r="O40" s="60">
        <v>68.550911833399056</v>
      </c>
      <c r="P40" s="60">
        <v>17.252649783400781</v>
      </c>
      <c r="Q40" s="60">
        <v>19.73648414053017</v>
      </c>
      <c r="R40" s="60">
        <v>20.386148656218243</v>
      </c>
      <c r="S40" s="60">
        <v>16.600028823501642</v>
      </c>
      <c r="T40" s="60">
        <v>22.104933499989642</v>
      </c>
      <c r="U40" s="60">
        <v>18.787291958071147</v>
      </c>
      <c r="V40" s="60">
        <v>20.482301314818876</v>
      </c>
      <c r="W40" s="60">
        <v>29.832963197579929</v>
      </c>
      <c r="X40" s="60">
        <v>13.686655571013748</v>
      </c>
      <c r="Y40" s="60">
        <v>17.871698864558805</v>
      </c>
      <c r="Z40" s="60">
        <v>17.338437100265384</v>
      </c>
      <c r="AA40" s="60"/>
      <c r="AB40" s="60">
        <v>26.275921544944559</v>
      </c>
      <c r="AC40" s="60">
        <v>16.405236850079749</v>
      </c>
      <c r="AD40" s="67">
        <v>17.964256540071766</v>
      </c>
      <c r="AE40" s="60">
        <v>17.005709059064916</v>
      </c>
      <c r="AF40" s="60">
        <v>0</v>
      </c>
      <c r="AG40" s="60">
        <v>18.961336059062639</v>
      </c>
      <c r="AH40" s="60">
        <v>21.628063427866945</v>
      </c>
      <c r="AI40" s="60">
        <v>19.109504036524427</v>
      </c>
      <c r="AJ40" s="60">
        <v>25.847231791750424</v>
      </c>
      <c r="AK40" s="60">
        <v>16.231051634983981</v>
      </c>
      <c r="AL40" s="60">
        <v>21.282839775021536</v>
      </c>
      <c r="AM40" s="60">
        <v>26.394820813505461</v>
      </c>
      <c r="AN40" s="60">
        <v>17.125005212662892</v>
      </c>
      <c r="AO40" s="60">
        <v>19.034650852983045</v>
      </c>
      <c r="AP40" s="60">
        <v>16.423213139361188</v>
      </c>
      <c r="AQ40" s="60">
        <v>17.196926007453008</v>
      </c>
      <c r="AR40" s="60">
        <v>20.803207022275821</v>
      </c>
      <c r="AS40" s="60"/>
      <c r="AW40" s="5"/>
      <c r="AX40" s="5"/>
    </row>
    <row r="41" spans="1:51" x14ac:dyDescent="0.25">
      <c r="A41" s="89"/>
      <c r="B41" s="89"/>
      <c r="C41" s="89" t="s">
        <v>193</v>
      </c>
      <c r="D41" s="89"/>
      <c r="E41" s="89" t="s">
        <v>45</v>
      </c>
      <c r="F41" s="89">
        <v>2050</v>
      </c>
      <c r="G41" s="89" t="s">
        <v>49</v>
      </c>
      <c r="H41" s="89"/>
      <c r="I41" s="60">
        <v>22.934438806485641</v>
      </c>
      <c r="J41" s="60">
        <v>18.996743914268613</v>
      </c>
      <c r="K41" s="60">
        <v>18.375806304242154</v>
      </c>
      <c r="L41" s="60">
        <v>17.91277814890676</v>
      </c>
      <c r="M41" s="60">
        <v>22.558747979961101</v>
      </c>
      <c r="N41" s="60"/>
      <c r="O41" s="60">
        <v>71.864725037503064</v>
      </c>
      <c r="P41" s="60">
        <v>17.58412382953793</v>
      </c>
      <c r="Q41" s="60">
        <v>19.926372910983439</v>
      </c>
      <c r="R41" s="60">
        <v>20.910054269981394</v>
      </c>
      <c r="S41" s="60">
        <v>16.86466871069959</v>
      </c>
      <c r="T41" s="60">
        <v>22.813226491311397</v>
      </c>
      <c r="U41" s="60">
        <v>19.187513737219543</v>
      </c>
      <c r="V41" s="60">
        <v>20.807165432735321</v>
      </c>
      <c r="W41" s="60">
        <v>31.005623059349233</v>
      </c>
      <c r="X41" s="60">
        <v>13.999443093983151</v>
      </c>
      <c r="Y41" s="60">
        <v>18.300398595496752</v>
      </c>
      <c r="Z41" s="60">
        <v>17.99017557530194</v>
      </c>
      <c r="AA41" s="60"/>
      <c r="AB41" s="60">
        <v>27.57650023231739</v>
      </c>
      <c r="AC41" s="60">
        <v>16.657964014759052</v>
      </c>
      <c r="AD41" s="67">
        <v>18.375806304242154</v>
      </c>
      <c r="AE41" s="60">
        <v>17.160313543636544</v>
      </c>
      <c r="AF41" s="60">
        <v>0</v>
      </c>
      <c r="AG41" s="60">
        <v>21.795800831230469</v>
      </c>
      <c r="AH41" s="60">
        <v>21.782950253153814</v>
      </c>
      <c r="AI41" s="60">
        <v>19.388689127168814</v>
      </c>
      <c r="AJ41" s="60">
        <v>29.022763803630763</v>
      </c>
      <c r="AK41" s="60">
        <v>16.273095698541475</v>
      </c>
      <c r="AL41" s="60">
        <v>21.943734127253663</v>
      </c>
      <c r="AM41" s="60">
        <v>27.141874233242369</v>
      </c>
      <c r="AN41" s="60">
        <v>19.633331782204092</v>
      </c>
      <c r="AO41" s="60">
        <v>19.67158663175994</v>
      </c>
      <c r="AP41" s="60">
        <v>16.854752728896347</v>
      </c>
      <c r="AQ41" s="60">
        <v>17.502106568509326</v>
      </c>
      <c r="AR41" s="60">
        <v>21.312520759284176</v>
      </c>
      <c r="AS41" s="60"/>
      <c r="AW41" s="5"/>
      <c r="AX41" s="5"/>
      <c r="AY41" s="5"/>
    </row>
    <row r="42" spans="1:51" x14ac:dyDescent="0.25">
      <c r="A42" s="89"/>
      <c r="B42" s="89" t="s">
        <v>46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V42" s="5"/>
      <c r="AW42" s="5"/>
      <c r="AX42" s="5"/>
      <c r="AY42" s="5"/>
    </row>
    <row r="43" spans="1:51" x14ac:dyDescent="0.25">
      <c r="A43" s="89" t="s">
        <v>58</v>
      </c>
      <c r="B43" s="89" t="s">
        <v>42</v>
      </c>
      <c r="C43" s="89"/>
      <c r="D43" s="89" t="s">
        <v>40</v>
      </c>
      <c r="E43" s="89" t="s">
        <v>41</v>
      </c>
      <c r="F43" s="89">
        <v>2005</v>
      </c>
      <c r="G43" s="89" t="s">
        <v>83</v>
      </c>
      <c r="H43" s="89"/>
      <c r="I43" s="78">
        <f>I44</f>
        <v>0</v>
      </c>
      <c r="J43" s="78">
        <f t="shared" ref="J43:AR43" si="18">J44</f>
        <v>0</v>
      </c>
      <c r="K43" s="78">
        <f t="shared" si="18"/>
        <v>0</v>
      </c>
      <c r="L43" s="78">
        <f t="shared" si="18"/>
        <v>0</v>
      </c>
      <c r="M43" s="78">
        <f t="shared" si="18"/>
        <v>0</v>
      </c>
      <c r="N43" s="78">
        <f t="shared" si="18"/>
        <v>0</v>
      </c>
      <c r="O43" s="78">
        <f t="shared" si="18"/>
        <v>0</v>
      </c>
      <c r="P43" s="78">
        <f t="shared" si="18"/>
        <v>0</v>
      </c>
      <c r="Q43" s="78">
        <f t="shared" si="18"/>
        <v>0</v>
      </c>
      <c r="R43" s="78">
        <f t="shared" si="18"/>
        <v>0</v>
      </c>
      <c r="S43" s="78">
        <f t="shared" si="18"/>
        <v>0</v>
      </c>
      <c r="T43" s="78">
        <f t="shared" si="18"/>
        <v>0</v>
      </c>
      <c r="U43" s="78">
        <f t="shared" si="18"/>
        <v>0</v>
      </c>
      <c r="V43" s="78">
        <f t="shared" si="18"/>
        <v>0</v>
      </c>
      <c r="W43" s="78">
        <f t="shared" si="18"/>
        <v>0</v>
      </c>
      <c r="X43" s="78">
        <f t="shared" si="18"/>
        <v>0</v>
      </c>
      <c r="Y43" s="78">
        <f t="shared" si="18"/>
        <v>0</v>
      </c>
      <c r="Z43" s="78">
        <f t="shared" si="18"/>
        <v>0</v>
      </c>
      <c r="AA43" s="78">
        <f t="shared" si="18"/>
        <v>0</v>
      </c>
      <c r="AB43" s="78">
        <f t="shared" si="18"/>
        <v>0</v>
      </c>
      <c r="AC43" s="78">
        <f t="shared" si="18"/>
        <v>0</v>
      </c>
      <c r="AD43" s="78">
        <f t="shared" si="18"/>
        <v>0</v>
      </c>
      <c r="AE43" s="78">
        <f t="shared" si="18"/>
        <v>0</v>
      </c>
      <c r="AF43" s="78">
        <f t="shared" si="18"/>
        <v>0</v>
      </c>
      <c r="AG43" s="78">
        <f t="shared" si="18"/>
        <v>0</v>
      </c>
      <c r="AH43" s="78">
        <f t="shared" si="18"/>
        <v>0</v>
      </c>
      <c r="AI43" s="78">
        <f t="shared" si="18"/>
        <v>0</v>
      </c>
      <c r="AJ43" s="78">
        <f t="shared" si="18"/>
        <v>0</v>
      </c>
      <c r="AK43" s="78">
        <f t="shared" si="18"/>
        <v>0</v>
      </c>
      <c r="AL43" s="78">
        <f t="shared" si="18"/>
        <v>0</v>
      </c>
      <c r="AM43" s="78">
        <f t="shared" si="18"/>
        <v>0</v>
      </c>
      <c r="AN43" s="78">
        <f t="shared" si="18"/>
        <v>0</v>
      </c>
      <c r="AO43" s="78">
        <f t="shared" si="18"/>
        <v>0</v>
      </c>
      <c r="AP43" s="78">
        <f t="shared" si="18"/>
        <v>0</v>
      </c>
      <c r="AQ43" s="78">
        <f t="shared" si="18"/>
        <v>0</v>
      </c>
      <c r="AR43" s="78">
        <f t="shared" si="18"/>
        <v>0</v>
      </c>
      <c r="AS43" s="78"/>
      <c r="AV43" s="58"/>
      <c r="AW43" s="60"/>
      <c r="AX43" s="58"/>
      <c r="AY43" s="58"/>
    </row>
    <row r="44" spans="1:51" x14ac:dyDescent="0.25">
      <c r="A44" s="89" t="s">
        <v>58</v>
      </c>
      <c r="B44" s="89" t="s">
        <v>42</v>
      </c>
      <c r="C44" s="89"/>
      <c r="D44" s="89" t="s">
        <v>40</v>
      </c>
      <c r="E44" s="89" t="s">
        <v>41</v>
      </c>
      <c r="F44" s="89">
        <v>2010</v>
      </c>
      <c r="G44" s="89" t="s">
        <v>83</v>
      </c>
      <c r="H44" s="89"/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102">
        <v>0</v>
      </c>
      <c r="O44" s="68">
        <v>0</v>
      </c>
      <c r="P44" s="68">
        <v>0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102">
        <v>0</v>
      </c>
      <c r="AB44" s="68">
        <v>0</v>
      </c>
      <c r="AC44" s="68">
        <v>0</v>
      </c>
      <c r="AD44" s="68">
        <v>0</v>
      </c>
      <c r="AE44" s="68">
        <v>0</v>
      </c>
      <c r="AF44" s="68">
        <v>0</v>
      </c>
      <c r="AG44" s="68">
        <v>0</v>
      </c>
      <c r="AH44" s="68">
        <v>0</v>
      </c>
      <c r="AI44" s="68">
        <v>0</v>
      </c>
      <c r="AJ44" s="104">
        <v>0</v>
      </c>
      <c r="AK44" s="68">
        <v>0</v>
      </c>
      <c r="AL44" s="68">
        <v>0</v>
      </c>
      <c r="AM44" s="68">
        <v>0</v>
      </c>
      <c r="AN44" s="68">
        <v>0</v>
      </c>
      <c r="AO44" s="68">
        <v>0</v>
      </c>
      <c r="AP44" s="68">
        <v>0</v>
      </c>
      <c r="AQ44" s="68">
        <v>0</v>
      </c>
      <c r="AR44" s="68">
        <v>0</v>
      </c>
      <c r="AS44" s="68"/>
      <c r="AU44" s="60">
        <f>SUM(J44:L44,O44:Z44,AB44:AE44,AH44:AI44,AK44:AM44,AO44:AR44)</f>
        <v>0</v>
      </c>
      <c r="AV44" s="58"/>
      <c r="AW44" s="58"/>
      <c r="AX44" s="58"/>
      <c r="AY44" s="58"/>
    </row>
    <row r="45" spans="1:51" x14ac:dyDescent="0.25">
      <c r="A45" s="89"/>
      <c r="B45" s="89" t="s">
        <v>42</v>
      </c>
      <c r="C45" s="89"/>
      <c r="D45" s="89" t="s">
        <v>40</v>
      </c>
      <c r="E45" s="89" t="s">
        <v>41</v>
      </c>
      <c r="F45" s="89">
        <v>2020</v>
      </c>
      <c r="G45" s="89" t="s">
        <v>83</v>
      </c>
      <c r="H45" s="89"/>
      <c r="I45" s="60">
        <v>9.9246085528091577</v>
      </c>
      <c r="J45" s="60">
        <v>10.726286632521429</v>
      </c>
      <c r="K45" s="60">
        <v>11.039108346062454</v>
      </c>
      <c r="L45" s="60">
        <v>26.275021483133898</v>
      </c>
      <c r="M45" s="60">
        <v>24.363442747306344</v>
      </c>
      <c r="N45" s="102">
        <v>0</v>
      </c>
      <c r="O45" s="60">
        <v>0.38226397486313907</v>
      </c>
      <c r="P45" s="60">
        <v>10.141046480201126</v>
      </c>
      <c r="Q45" s="60">
        <v>59.644591240411415</v>
      </c>
      <c r="R45" s="60">
        <v>0</v>
      </c>
      <c r="S45" s="60">
        <v>3.1436042309028465</v>
      </c>
      <c r="T45" s="60">
        <v>129.02305058450145</v>
      </c>
      <c r="U45" s="60">
        <v>5.008885126272995</v>
      </c>
      <c r="V45" s="60">
        <v>111.71195259013427</v>
      </c>
      <c r="W45" s="60">
        <v>8.9420366661236379</v>
      </c>
      <c r="X45" s="60">
        <v>0</v>
      </c>
      <c r="Y45" s="60">
        <v>51.155809745602056</v>
      </c>
      <c r="Z45" s="60">
        <v>7.2969126456529647</v>
      </c>
      <c r="AA45" s="102">
        <v>0</v>
      </c>
      <c r="AB45" s="60">
        <v>78.708855467698726</v>
      </c>
      <c r="AC45" s="60">
        <v>16.810846939083195</v>
      </c>
      <c r="AD45" s="60">
        <v>0</v>
      </c>
      <c r="AE45" s="60">
        <v>1.9967362061533438</v>
      </c>
      <c r="AF45" s="60">
        <v>0.92036504735773206</v>
      </c>
      <c r="AG45" s="60">
        <v>5.9890314652342411</v>
      </c>
      <c r="AH45" s="60">
        <v>0</v>
      </c>
      <c r="AI45" s="60">
        <v>8.5540993926752797</v>
      </c>
      <c r="AJ45" s="102">
        <v>1.54046184305399</v>
      </c>
      <c r="AK45" s="60">
        <v>82.383825433862583</v>
      </c>
      <c r="AL45" s="60">
        <v>9.4072257176105847</v>
      </c>
      <c r="AM45" s="60">
        <v>174.28581778415975</v>
      </c>
      <c r="AN45" s="60">
        <v>13.903872456337497</v>
      </c>
      <c r="AO45" s="60">
        <v>6.0819478635596029</v>
      </c>
      <c r="AP45" s="60">
        <v>0.68120452668836329</v>
      </c>
      <c r="AQ45" s="60">
        <v>6.6157343237372706</v>
      </c>
      <c r="AR45" s="60">
        <v>26.71068770111048</v>
      </c>
      <c r="AS45" s="60"/>
      <c r="AV45" s="60">
        <f>SUM(J45:L45,O45:Z45,AB45:AE45,AH45:AI45,AK45:AM45,AO45:AR45)</f>
        <v>846.72755110272271</v>
      </c>
      <c r="AW45" s="58"/>
      <c r="AX45" s="58"/>
      <c r="AY45" s="58"/>
    </row>
    <row r="46" spans="1:51" x14ac:dyDescent="0.25">
      <c r="A46" s="89"/>
      <c r="B46" s="89" t="s">
        <v>42</v>
      </c>
      <c r="C46" s="89"/>
      <c r="D46" s="89" t="s">
        <v>40</v>
      </c>
      <c r="E46" s="89" t="s">
        <v>41</v>
      </c>
      <c r="F46" s="89">
        <v>2030</v>
      </c>
      <c r="G46" s="89" t="s">
        <v>83</v>
      </c>
      <c r="H46" s="89"/>
      <c r="I46" s="60">
        <v>10.169730573307413</v>
      </c>
      <c r="J46" s="60">
        <v>10.944385448455806</v>
      </c>
      <c r="K46" s="60">
        <v>15.940251818752976</v>
      </c>
      <c r="L46" s="60">
        <v>22.933321325493559</v>
      </c>
      <c r="M46" s="60">
        <v>24.594645655223481</v>
      </c>
      <c r="N46" s="102">
        <v>0</v>
      </c>
      <c r="O46" s="60">
        <v>0.40614859960357169</v>
      </c>
      <c r="P46" s="60">
        <v>12.758942770394452</v>
      </c>
      <c r="Q46" s="60">
        <v>107.40874191035886</v>
      </c>
      <c r="R46" s="60">
        <v>0</v>
      </c>
      <c r="S46" s="60">
        <v>2.9963334740282077</v>
      </c>
      <c r="T46" s="60">
        <v>143.546023645334</v>
      </c>
      <c r="U46" s="60">
        <v>6.2502993819737789</v>
      </c>
      <c r="V46" s="60">
        <v>160.16423915246517</v>
      </c>
      <c r="W46" s="60">
        <v>9.6160440003153784</v>
      </c>
      <c r="X46" s="60">
        <v>0</v>
      </c>
      <c r="Y46" s="60">
        <v>51.498278854895617</v>
      </c>
      <c r="Z46" s="60">
        <v>6.6304014729378578</v>
      </c>
      <c r="AA46" s="102">
        <v>0</v>
      </c>
      <c r="AB46" s="60">
        <v>71.325121037960201</v>
      </c>
      <c r="AC46" s="60">
        <v>18.806903973964094</v>
      </c>
      <c r="AD46" s="60">
        <v>0</v>
      </c>
      <c r="AE46" s="60">
        <v>2.7818750377774468</v>
      </c>
      <c r="AF46" s="60">
        <v>0.92121940916266176</v>
      </c>
      <c r="AG46" s="60">
        <v>6.1245955900360363</v>
      </c>
      <c r="AH46" s="60">
        <v>0</v>
      </c>
      <c r="AI46" s="60">
        <v>15.689097452808603</v>
      </c>
      <c r="AJ46" s="102">
        <v>1.5718332194736149</v>
      </c>
      <c r="AK46" s="60">
        <v>100.85321556991946</v>
      </c>
      <c r="AL46" s="60">
        <v>9.0369270535518478</v>
      </c>
      <c r="AM46" s="60">
        <v>181.27975670354672</v>
      </c>
      <c r="AN46" s="60">
        <v>13.659182008518549</v>
      </c>
      <c r="AO46" s="60">
        <v>7.2093352346735919</v>
      </c>
      <c r="AP46" s="60">
        <v>1.8365878412081074</v>
      </c>
      <c r="AQ46" s="60">
        <v>8.0387314225005788</v>
      </c>
      <c r="AR46" s="60">
        <v>34.162594402687553</v>
      </c>
      <c r="AS46" s="60"/>
      <c r="AV46" s="58"/>
      <c r="AW46" s="60">
        <f>SUM(J46:L46,O46:Z46,AB46:AE46,AH46:AI46,AK46:AM46,AO46:AR46)</f>
        <v>1002.1135575856075</v>
      </c>
      <c r="AX46" s="58"/>
      <c r="AY46" s="58"/>
    </row>
    <row r="47" spans="1:51" x14ac:dyDescent="0.25">
      <c r="A47" s="89"/>
      <c r="B47" s="89" t="s">
        <v>42</v>
      </c>
      <c r="C47" s="89"/>
      <c r="D47" s="89" t="s">
        <v>40</v>
      </c>
      <c r="E47" s="89" t="s">
        <v>41</v>
      </c>
      <c r="F47" s="89">
        <v>2040</v>
      </c>
      <c r="G47" s="89" t="s">
        <v>83</v>
      </c>
      <c r="H47" s="89"/>
      <c r="I47" s="60">
        <v>10.723970534033153</v>
      </c>
      <c r="J47" s="60">
        <v>9.2830852628775062</v>
      </c>
      <c r="K47" s="60">
        <v>9.4804738025262374</v>
      </c>
      <c r="L47" s="60">
        <v>24.360617369839684</v>
      </c>
      <c r="M47" s="60">
        <v>24.873442092826807</v>
      </c>
      <c r="N47" s="102">
        <v>0</v>
      </c>
      <c r="O47" s="60">
        <v>0.35815578987228025</v>
      </c>
      <c r="P47" s="60">
        <v>10.307090423451783</v>
      </c>
      <c r="Q47" s="60">
        <v>111.2892383975917</v>
      </c>
      <c r="R47" s="60">
        <v>0</v>
      </c>
      <c r="S47" s="60">
        <v>2.0170536426468773</v>
      </c>
      <c r="T47" s="60">
        <v>155.93126499197464</v>
      </c>
      <c r="U47" s="60">
        <v>9.7540548835986254</v>
      </c>
      <c r="V47" s="60">
        <v>156.39627626123834</v>
      </c>
      <c r="W47" s="60">
        <v>10.362584339895125</v>
      </c>
      <c r="X47" s="60">
        <v>0</v>
      </c>
      <c r="Y47" s="60">
        <v>53.391762260340442</v>
      </c>
      <c r="Z47" s="60">
        <v>4.7940424498441478</v>
      </c>
      <c r="AA47" s="102">
        <v>0</v>
      </c>
      <c r="AB47" s="60">
        <v>66.474424957584048</v>
      </c>
      <c r="AC47" s="60">
        <v>13.096327630055484</v>
      </c>
      <c r="AD47" s="60">
        <v>0</v>
      </c>
      <c r="AE47" s="60">
        <v>1.4713995189869253</v>
      </c>
      <c r="AF47" s="60">
        <v>0.95274140134157903</v>
      </c>
      <c r="AG47" s="60">
        <v>6.5901213497355622</v>
      </c>
      <c r="AH47" s="60">
        <v>0</v>
      </c>
      <c r="AI47" s="60">
        <v>14.080410623434634</v>
      </c>
      <c r="AJ47" s="102">
        <v>1.6274493040615128</v>
      </c>
      <c r="AK47" s="60">
        <v>98.36097016948645</v>
      </c>
      <c r="AL47" s="60">
        <v>11.552715579433274</v>
      </c>
      <c r="AM47" s="60">
        <v>167.51881970486494</v>
      </c>
      <c r="AN47" s="60">
        <v>12.830736433033291</v>
      </c>
      <c r="AO47" s="60">
        <v>6.6090211052657306</v>
      </c>
      <c r="AP47" s="60">
        <v>1.5688016088120953</v>
      </c>
      <c r="AQ47" s="60">
        <v>4.7573476402268557</v>
      </c>
      <c r="AR47" s="60">
        <v>30.595461187192647</v>
      </c>
      <c r="AS47" s="60"/>
      <c r="AV47" s="58"/>
      <c r="AW47" s="60"/>
      <c r="AX47" s="60">
        <f>SUM(J47:L47,O47:Z47,AB47:AE47,AH47:AI47,AK47:AM47,AO47:AR47)</f>
        <v>973.81139960104042</v>
      </c>
      <c r="AY47" s="58"/>
    </row>
    <row r="48" spans="1:51" x14ac:dyDescent="0.25">
      <c r="A48" s="89"/>
      <c r="B48" s="89" t="s">
        <v>42</v>
      </c>
      <c r="C48" s="89"/>
      <c r="D48" s="89" t="s">
        <v>40</v>
      </c>
      <c r="E48" s="91" t="s">
        <v>41</v>
      </c>
      <c r="F48" s="91">
        <v>2050</v>
      </c>
      <c r="G48" s="91" t="s">
        <v>83</v>
      </c>
      <c r="H48" s="91"/>
      <c r="I48" s="61">
        <v>28.622659969558541</v>
      </c>
      <c r="J48" s="61">
        <v>7.42337949571652</v>
      </c>
      <c r="K48" s="61">
        <v>2.3644378202409984</v>
      </c>
      <c r="L48" s="61">
        <v>28.204539540710439</v>
      </c>
      <c r="M48" s="61">
        <v>63.580179614060789</v>
      </c>
      <c r="N48" s="102">
        <v>0</v>
      </c>
      <c r="O48" s="61">
        <v>0.30404177839224095</v>
      </c>
      <c r="P48" s="61">
        <v>10.134825389377436</v>
      </c>
      <c r="Q48" s="61">
        <v>115.05753438405191</v>
      </c>
      <c r="R48" s="61">
        <v>0</v>
      </c>
      <c r="S48" s="61">
        <v>0.93577723146885394</v>
      </c>
      <c r="T48" s="61">
        <v>172.91425564919422</v>
      </c>
      <c r="U48" s="61">
        <v>13.565522653893311</v>
      </c>
      <c r="V48" s="61">
        <v>151.71241828520687</v>
      </c>
      <c r="W48" s="61">
        <v>11.135364086967771</v>
      </c>
      <c r="X48" s="61">
        <v>0</v>
      </c>
      <c r="Y48" s="61">
        <v>55.858986768020614</v>
      </c>
      <c r="Z48" s="61">
        <v>2.7620386606988969</v>
      </c>
      <c r="AA48" s="102">
        <v>0</v>
      </c>
      <c r="AB48" s="61">
        <v>61.026176610583178</v>
      </c>
      <c r="AC48" s="61">
        <v>6.7851928134367245</v>
      </c>
      <c r="AD48" s="61">
        <v>0</v>
      </c>
      <c r="AE48" s="61">
        <v>2.974711304325052E-2</v>
      </c>
      <c r="AF48" s="61">
        <v>2.5014680690152771</v>
      </c>
      <c r="AG48" s="61">
        <v>17.945480651788024</v>
      </c>
      <c r="AH48" s="61">
        <v>0</v>
      </c>
      <c r="AI48" s="61">
        <v>12.257561366053469</v>
      </c>
      <c r="AJ48" s="103">
        <v>4.3165918895153208</v>
      </c>
      <c r="AK48" s="61">
        <v>95.205562998581541</v>
      </c>
      <c r="AL48" s="61">
        <v>14.258091256786383</v>
      </c>
      <c r="AM48" s="61">
        <v>151.72212758204518</v>
      </c>
      <c r="AN48" s="61">
        <v>30.173341584435498</v>
      </c>
      <c r="AO48" s="61">
        <v>5.9229237206533725</v>
      </c>
      <c r="AP48" s="61">
        <v>1.2687205767558036</v>
      </c>
      <c r="AQ48" s="61">
        <v>1.1428565382550833</v>
      </c>
      <c r="AR48" s="61">
        <v>26.556153114866216</v>
      </c>
      <c r="AS48" s="71"/>
      <c r="AV48" s="58"/>
      <c r="AW48" s="60"/>
      <c r="AX48" s="60"/>
      <c r="AY48" s="60">
        <f>SUM(J48:L48,O48:Z48,AB48:AE48,AH48:AI48,AK48:AM48,AO48:AR48)</f>
        <v>948.54823543500015</v>
      </c>
    </row>
    <row r="49" spans="1:51" x14ac:dyDescent="0.25">
      <c r="A49" s="89"/>
      <c r="B49" s="89"/>
      <c r="C49" s="89" t="s">
        <v>193</v>
      </c>
      <c r="D49" s="89"/>
      <c r="E49" s="89" t="s">
        <v>45</v>
      </c>
      <c r="F49" s="89">
        <v>2005</v>
      </c>
      <c r="G49" s="89" t="s">
        <v>83</v>
      </c>
      <c r="H49" s="89"/>
      <c r="I49" s="78">
        <f>I50</f>
        <v>2.9452409377367355</v>
      </c>
      <c r="J49" s="78">
        <f t="shared" ref="J49" si="19">J50</f>
        <v>5.0551533642984374</v>
      </c>
      <c r="K49" s="78">
        <f t="shared" ref="K49" si="20">K50</f>
        <v>5.6855137773863129</v>
      </c>
      <c r="L49" s="78">
        <f t="shared" ref="L49" si="21">L50</f>
        <v>3.0221191379045322</v>
      </c>
      <c r="M49" s="78">
        <f t="shared" ref="M49" si="22">M50</f>
        <v>3.480874612796363</v>
      </c>
      <c r="N49" s="78">
        <f t="shared" ref="N49" si="23">N50</f>
        <v>0</v>
      </c>
      <c r="O49" s="78">
        <f t="shared" ref="O49" si="24">O50</f>
        <v>5.586329617299401</v>
      </c>
      <c r="P49" s="78">
        <f t="shared" ref="P49" si="25">P50</f>
        <v>3.202019572915118</v>
      </c>
      <c r="Q49" s="78">
        <f t="shared" ref="Q49" si="26">Q50</f>
        <v>6.1526577780341816</v>
      </c>
      <c r="R49" s="78">
        <f t="shared" ref="R49" si="27">R50</f>
        <v>0</v>
      </c>
      <c r="S49" s="78">
        <f t="shared" ref="S49" si="28">S50</f>
        <v>2.9853014177142945</v>
      </c>
      <c r="T49" s="78">
        <f t="shared" ref="T49" si="29">T50</f>
        <v>8.1315986800030995</v>
      </c>
      <c r="U49" s="78">
        <f t="shared" ref="U49" si="30">U50</f>
        <v>5.3022536411151586</v>
      </c>
      <c r="V49" s="78">
        <f t="shared" ref="V49" si="31">V50</f>
        <v>5.7836179548476814</v>
      </c>
      <c r="W49" s="78">
        <f t="shared" ref="W49" si="32">W50</f>
        <v>8.8364680420325108</v>
      </c>
      <c r="X49" s="78">
        <f t="shared" ref="X49" si="33">X50</f>
        <v>0</v>
      </c>
      <c r="Y49" s="78">
        <f t="shared" ref="Y49" si="34">Y50</f>
        <v>3.0140436733389544</v>
      </c>
      <c r="Z49" s="78">
        <f t="shared" ref="Z49" si="35">Z50</f>
        <v>5.1479956878726014</v>
      </c>
      <c r="AA49" s="78">
        <f t="shared" ref="AA49" si="36">AA50</f>
        <v>0</v>
      </c>
      <c r="AB49" s="78">
        <f t="shared" ref="AB49" si="37">AB50</f>
        <v>7.629333359675142</v>
      </c>
      <c r="AC49" s="78">
        <f t="shared" ref="AC49" si="38">AC50</f>
        <v>2.3928557759457223</v>
      </c>
      <c r="AD49" s="78">
        <f t="shared" ref="AD49" si="39">AD50</f>
        <v>6.9188905799972069</v>
      </c>
      <c r="AE49" s="78">
        <f t="shared" ref="AE49" si="40">AE50</f>
        <v>2.4346787138804356</v>
      </c>
      <c r="AF49" s="78">
        <f t="shared" ref="AF49" si="41">AF50</f>
        <v>5.6693901543398546</v>
      </c>
      <c r="AG49" s="78">
        <f t="shared" ref="AG49" si="42">AG50</f>
        <v>3.480874612796363</v>
      </c>
      <c r="AH49" s="78">
        <f t="shared" ref="AH49" si="43">AH50</f>
        <v>0</v>
      </c>
      <c r="AI49" s="78">
        <f t="shared" ref="AI49" si="44">AI50</f>
        <v>8.5056438325243668</v>
      </c>
      <c r="AJ49" s="78">
        <f t="shared" ref="AJ49" si="45">AJ50</f>
        <v>7.2363533856876581</v>
      </c>
      <c r="AK49" s="78">
        <f t="shared" ref="AK49" si="46">AK50</f>
        <v>3.8189658412475791</v>
      </c>
      <c r="AL49" s="78">
        <f t="shared" ref="AL49" si="47">AL50</f>
        <v>4.9221016944265088</v>
      </c>
      <c r="AM49" s="78">
        <f t="shared" ref="AM49" si="48">AM50</f>
        <v>2.6374688052479649</v>
      </c>
      <c r="AN49" s="78">
        <f t="shared" ref="AN49" si="49">AN50</f>
        <v>3.4805701188954217</v>
      </c>
      <c r="AO49" s="78">
        <f t="shared" ref="AO49" si="50">AO50</f>
        <v>7.2363533856876581</v>
      </c>
      <c r="AP49" s="78">
        <f t="shared" ref="AP49" si="51">AP50</f>
        <v>3.5853183771416779</v>
      </c>
      <c r="AQ49" s="78">
        <f t="shared" ref="AQ49" si="52">AQ50</f>
        <v>3.0772526052110241</v>
      </c>
      <c r="AR49" s="78">
        <f t="shared" ref="AR49" si="53">AR50</f>
        <v>7.704143193318119</v>
      </c>
      <c r="AS49" s="78"/>
      <c r="AV49" s="5"/>
    </row>
    <row r="50" spans="1:51" x14ac:dyDescent="0.25">
      <c r="A50" s="89"/>
      <c r="B50" s="89"/>
      <c r="C50" s="89" t="s">
        <v>193</v>
      </c>
      <c r="D50" s="89"/>
      <c r="E50" s="89" t="s">
        <v>45</v>
      </c>
      <c r="F50" s="89">
        <v>2010</v>
      </c>
      <c r="G50" s="89" t="s">
        <v>83</v>
      </c>
      <c r="H50" s="89"/>
      <c r="I50" s="78">
        <f>I51</f>
        <v>2.9452409377367355</v>
      </c>
      <c r="J50" s="78">
        <f t="shared" ref="J50:AR50" si="54">J51</f>
        <v>5.0551533642984374</v>
      </c>
      <c r="K50" s="78">
        <f t="shared" si="54"/>
        <v>5.6855137773863129</v>
      </c>
      <c r="L50" s="78">
        <f t="shared" si="54"/>
        <v>3.0221191379045322</v>
      </c>
      <c r="M50" s="78">
        <f t="shared" si="54"/>
        <v>3.480874612796363</v>
      </c>
      <c r="N50" s="78">
        <f t="shared" si="54"/>
        <v>0</v>
      </c>
      <c r="O50" s="78">
        <f t="shared" si="54"/>
        <v>5.586329617299401</v>
      </c>
      <c r="P50" s="78">
        <f t="shared" si="54"/>
        <v>3.202019572915118</v>
      </c>
      <c r="Q50" s="78">
        <f t="shared" si="54"/>
        <v>6.1526577780341816</v>
      </c>
      <c r="R50" s="78">
        <f t="shared" si="54"/>
        <v>0</v>
      </c>
      <c r="S50" s="78">
        <f t="shared" si="54"/>
        <v>2.9853014177142945</v>
      </c>
      <c r="T50" s="78">
        <f t="shared" si="54"/>
        <v>8.1315986800030995</v>
      </c>
      <c r="U50" s="78">
        <f t="shared" si="54"/>
        <v>5.3022536411151586</v>
      </c>
      <c r="V50" s="78">
        <f t="shared" si="54"/>
        <v>5.7836179548476814</v>
      </c>
      <c r="W50" s="78">
        <f t="shared" si="54"/>
        <v>8.8364680420325108</v>
      </c>
      <c r="X50" s="78">
        <f t="shared" si="54"/>
        <v>0</v>
      </c>
      <c r="Y50" s="78">
        <f t="shared" si="54"/>
        <v>3.0140436733389544</v>
      </c>
      <c r="Z50" s="78">
        <f t="shared" si="54"/>
        <v>5.1479956878726014</v>
      </c>
      <c r="AA50" s="78">
        <f t="shared" si="54"/>
        <v>0</v>
      </c>
      <c r="AB50" s="78">
        <f t="shared" si="54"/>
        <v>7.629333359675142</v>
      </c>
      <c r="AC50" s="78">
        <f t="shared" si="54"/>
        <v>2.3928557759457223</v>
      </c>
      <c r="AD50" s="78">
        <f t="shared" si="54"/>
        <v>6.9188905799972069</v>
      </c>
      <c r="AE50" s="78">
        <f t="shared" si="54"/>
        <v>2.4346787138804356</v>
      </c>
      <c r="AF50" s="78">
        <f t="shared" si="54"/>
        <v>5.6693901543398546</v>
      </c>
      <c r="AG50" s="78">
        <f t="shared" si="54"/>
        <v>3.480874612796363</v>
      </c>
      <c r="AH50" s="78">
        <f t="shared" si="54"/>
        <v>0</v>
      </c>
      <c r="AI50" s="78">
        <f t="shared" si="54"/>
        <v>8.5056438325243668</v>
      </c>
      <c r="AJ50" s="78">
        <f t="shared" si="54"/>
        <v>7.2363533856876581</v>
      </c>
      <c r="AK50" s="78">
        <f t="shared" si="54"/>
        <v>3.8189658412475791</v>
      </c>
      <c r="AL50" s="78">
        <f t="shared" si="54"/>
        <v>4.9221016944265088</v>
      </c>
      <c r="AM50" s="78">
        <f t="shared" si="54"/>
        <v>2.6374688052479649</v>
      </c>
      <c r="AN50" s="78">
        <f t="shared" si="54"/>
        <v>3.4805701188954217</v>
      </c>
      <c r="AO50" s="78">
        <f t="shared" si="54"/>
        <v>7.2363533856876581</v>
      </c>
      <c r="AP50" s="78">
        <f t="shared" si="54"/>
        <v>3.5853183771416779</v>
      </c>
      <c r="AQ50" s="78">
        <f t="shared" si="54"/>
        <v>3.0772526052110241</v>
      </c>
      <c r="AR50" s="78">
        <f t="shared" si="54"/>
        <v>7.704143193318119</v>
      </c>
      <c r="AS50" s="78"/>
      <c r="AW50" s="5"/>
    </row>
    <row r="51" spans="1:51" x14ac:dyDescent="0.25">
      <c r="A51" s="89"/>
      <c r="B51" s="89"/>
      <c r="C51" s="89" t="s">
        <v>193</v>
      </c>
      <c r="D51" s="89"/>
      <c r="E51" s="89" t="s">
        <v>45</v>
      </c>
      <c r="F51" s="89">
        <v>2020</v>
      </c>
      <c r="G51" s="89" t="s">
        <v>83</v>
      </c>
      <c r="H51" s="89"/>
      <c r="I51" s="78">
        <v>2.9452409377367355</v>
      </c>
      <c r="J51" s="78">
        <v>5.0551533642984374</v>
      </c>
      <c r="K51" s="78">
        <v>5.6855137773863129</v>
      </c>
      <c r="L51" s="78">
        <v>3.0221191379045322</v>
      </c>
      <c r="M51" s="78">
        <v>3.480874612796363</v>
      </c>
      <c r="N51" s="78"/>
      <c r="O51" s="78">
        <v>5.586329617299401</v>
      </c>
      <c r="P51" s="78">
        <v>3.202019572915118</v>
      </c>
      <c r="Q51" s="78">
        <v>6.1526577780341816</v>
      </c>
      <c r="R51" s="78">
        <v>0</v>
      </c>
      <c r="S51" s="78">
        <v>2.9853014177142945</v>
      </c>
      <c r="T51" s="78">
        <v>8.1315986800030995</v>
      </c>
      <c r="U51" s="78">
        <v>5.3022536411151586</v>
      </c>
      <c r="V51" s="78">
        <v>5.7836179548476814</v>
      </c>
      <c r="W51" s="78">
        <v>8.8364680420325108</v>
      </c>
      <c r="X51" s="78">
        <v>0</v>
      </c>
      <c r="Y51" s="78">
        <v>3.0140436733389544</v>
      </c>
      <c r="Z51" s="78">
        <v>5.1479956878726014</v>
      </c>
      <c r="AA51" s="78"/>
      <c r="AB51" s="78">
        <v>7.629333359675142</v>
      </c>
      <c r="AC51" s="78">
        <v>2.3928557759457223</v>
      </c>
      <c r="AD51" s="78">
        <v>6.9188905799972069</v>
      </c>
      <c r="AE51" s="78">
        <v>2.4346787138804356</v>
      </c>
      <c r="AF51" s="78">
        <v>5.6693901543398546</v>
      </c>
      <c r="AG51" s="78">
        <v>3.480874612796363</v>
      </c>
      <c r="AH51" s="78">
        <v>0</v>
      </c>
      <c r="AI51" s="78">
        <v>8.5056438325243668</v>
      </c>
      <c r="AJ51" s="78">
        <v>7.2363533856876581</v>
      </c>
      <c r="AK51" s="78">
        <v>3.8189658412475791</v>
      </c>
      <c r="AL51" s="78">
        <v>4.9221016944265088</v>
      </c>
      <c r="AM51" s="78">
        <v>2.6374688052479649</v>
      </c>
      <c r="AN51" s="78">
        <v>3.4805701188954217</v>
      </c>
      <c r="AO51" s="78">
        <v>7.2363533856876581</v>
      </c>
      <c r="AP51" s="78">
        <v>3.5853183771416779</v>
      </c>
      <c r="AQ51" s="78">
        <v>3.0772526052110241</v>
      </c>
      <c r="AR51" s="78">
        <v>7.704143193318119</v>
      </c>
      <c r="AS51" s="78"/>
      <c r="AW51" s="5"/>
      <c r="AX51" s="5"/>
    </row>
    <row r="52" spans="1:51" x14ac:dyDescent="0.25">
      <c r="A52" s="89"/>
      <c r="B52" s="89"/>
      <c r="C52" s="89" t="s">
        <v>193</v>
      </c>
      <c r="D52" s="89"/>
      <c r="E52" s="89" t="s">
        <v>45</v>
      </c>
      <c r="F52" s="89">
        <v>2030</v>
      </c>
      <c r="G52" s="89" t="s">
        <v>83</v>
      </c>
      <c r="H52" s="89"/>
      <c r="I52" s="78">
        <v>2.8335169859343532</v>
      </c>
      <c r="J52" s="78">
        <v>4.9549809711910529</v>
      </c>
      <c r="K52" s="78">
        <v>5.1388328837638166</v>
      </c>
      <c r="L52" s="78">
        <v>3.1352620501071646</v>
      </c>
      <c r="M52" s="78">
        <v>2.8335169859343536</v>
      </c>
      <c r="N52" s="78"/>
      <c r="O52" s="78">
        <v>5.3889289335182067</v>
      </c>
      <c r="P52" s="78">
        <v>2.9892355224749476</v>
      </c>
      <c r="Q52" s="78">
        <v>5.6202160394858067</v>
      </c>
      <c r="R52" s="78">
        <v>0</v>
      </c>
      <c r="S52" s="78">
        <v>3.0458482490530772</v>
      </c>
      <c r="T52" s="78">
        <v>7.7026111939180408</v>
      </c>
      <c r="U52" s="78">
        <v>4.9117088117993228</v>
      </c>
      <c r="V52" s="78">
        <v>5.2203086949707309</v>
      </c>
      <c r="W52" s="78">
        <v>8.5918290072540486</v>
      </c>
      <c r="X52" s="78">
        <v>3.5711130532440554</v>
      </c>
      <c r="Y52" s="78">
        <v>2.9828228743017586</v>
      </c>
      <c r="Z52" s="78">
        <v>5.290893582051627</v>
      </c>
      <c r="AA52" s="78"/>
      <c r="AB52" s="78">
        <v>7.7773707048508403</v>
      </c>
      <c r="AC52" s="78">
        <v>2.1808364469354871</v>
      </c>
      <c r="AD52" s="78">
        <v>6.8292276831559517</v>
      </c>
      <c r="AE52" s="78">
        <v>2.0799358915634509</v>
      </c>
      <c r="AF52" s="78">
        <v>3.3734621242595546</v>
      </c>
      <c r="AG52" s="78">
        <v>3.3734621242595546</v>
      </c>
      <c r="AH52" s="78">
        <v>0</v>
      </c>
      <c r="AI52" s="78">
        <v>7.8863098873376174</v>
      </c>
      <c r="AJ52" s="78">
        <v>6.8096391782341783</v>
      </c>
      <c r="AK52" s="78">
        <v>3.4476925212709877</v>
      </c>
      <c r="AL52" s="78">
        <v>4.9391472918896069</v>
      </c>
      <c r="AM52" s="78">
        <v>2.5583568810546788</v>
      </c>
      <c r="AN52" s="78">
        <v>2.8335169859343532</v>
      </c>
      <c r="AO52" s="78">
        <v>6.8096391782341783</v>
      </c>
      <c r="AP52" s="78">
        <v>3.1686350537889654</v>
      </c>
      <c r="AQ52" s="78">
        <v>2.6978974430635674</v>
      </c>
      <c r="AR52" s="78">
        <v>7.1006929740593971</v>
      </c>
      <c r="AS52" s="78"/>
      <c r="AW52" s="5"/>
      <c r="AX52" s="5"/>
      <c r="AY52" s="5"/>
    </row>
    <row r="53" spans="1:51" x14ac:dyDescent="0.25">
      <c r="A53" s="89"/>
      <c r="B53" s="89"/>
      <c r="C53" s="89" t="s">
        <v>193</v>
      </c>
      <c r="D53" s="89"/>
      <c r="E53" s="89" t="s">
        <v>45</v>
      </c>
      <c r="F53" s="89">
        <v>2040</v>
      </c>
      <c r="G53" s="89" t="s">
        <v>83</v>
      </c>
      <c r="H53" s="89"/>
      <c r="I53" s="78">
        <v>3.2562229101754854</v>
      </c>
      <c r="J53" s="78">
        <v>5.1975932119915171</v>
      </c>
      <c r="K53" s="78">
        <v>5.7930758759066894</v>
      </c>
      <c r="L53" s="78">
        <v>3.0554235084042229</v>
      </c>
      <c r="M53" s="78">
        <v>3.2562229101754854</v>
      </c>
      <c r="N53" s="78"/>
      <c r="O53" s="78">
        <v>5.5076527237889046</v>
      </c>
      <c r="P53" s="78">
        <v>3.2129871442965863</v>
      </c>
      <c r="Q53" s="78">
        <v>5.46310605005824</v>
      </c>
      <c r="R53" s="78">
        <v>0</v>
      </c>
      <c r="S53" s="78">
        <v>3.2842879082565823</v>
      </c>
      <c r="T53" s="78">
        <v>7.4403866411384474</v>
      </c>
      <c r="U53" s="78">
        <v>4.8036324964124644</v>
      </c>
      <c r="V53" s="78">
        <v>5.075953112986312</v>
      </c>
      <c r="W53" s="78">
        <v>8.3272666634084231</v>
      </c>
      <c r="X53" s="78">
        <v>3.9990373476807557</v>
      </c>
      <c r="Y53" s="78">
        <v>2.9281565918467889</v>
      </c>
      <c r="Z53" s="78">
        <v>5.4165876011301997</v>
      </c>
      <c r="AA53" s="78"/>
      <c r="AB53" s="78">
        <v>7.7344614225404857</v>
      </c>
      <c r="AC53" s="78">
        <v>2.6860001671195031</v>
      </c>
      <c r="AD53" s="78">
        <v>6.6699633712544761</v>
      </c>
      <c r="AE53" s="78">
        <v>3.0651174876808049</v>
      </c>
      <c r="AF53" s="78">
        <v>3.8030663897256032</v>
      </c>
      <c r="AG53" s="78">
        <v>3.8030663897256032</v>
      </c>
      <c r="AH53" s="78">
        <v>0</v>
      </c>
      <c r="AI53" s="78">
        <v>7.6319097617273899</v>
      </c>
      <c r="AJ53" s="78">
        <v>6.7467920855305241</v>
      </c>
      <c r="AK53" s="78">
        <v>3.399981222522654</v>
      </c>
      <c r="AL53" s="78">
        <v>4.5254070670112547</v>
      </c>
      <c r="AM53" s="78">
        <v>2.6504606661509023</v>
      </c>
      <c r="AN53" s="78">
        <v>3.2562229101754854</v>
      </c>
      <c r="AO53" s="78">
        <v>6.7467920855305241</v>
      </c>
      <c r="AP53" s="78">
        <v>3.107947123027949</v>
      </c>
      <c r="AQ53" s="78">
        <v>3.3627230810286335</v>
      </c>
      <c r="AR53" s="78">
        <v>7.0122974992730054</v>
      </c>
      <c r="AS53" s="78"/>
      <c r="AV53" s="5"/>
      <c r="AW53" s="5"/>
      <c r="AX53" s="5"/>
      <c r="AY53" s="5"/>
    </row>
    <row r="54" spans="1:51" x14ac:dyDescent="0.25">
      <c r="A54" s="89"/>
      <c r="B54" s="89"/>
      <c r="C54" s="89" t="s">
        <v>193</v>
      </c>
      <c r="D54" s="89"/>
      <c r="E54" s="89" t="s">
        <v>45</v>
      </c>
      <c r="F54" s="89">
        <v>2050</v>
      </c>
      <c r="G54" s="89" t="s">
        <v>83</v>
      </c>
      <c r="H54" s="89"/>
      <c r="I54" s="78">
        <v>3.3331715832005662</v>
      </c>
      <c r="J54" s="78">
        <v>5.2531338447593647</v>
      </c>
      <c r="K54" s="78">
        <v>5.8080061660568028</v>
      </c>
      <c r="L54" s="78">
        <v>2.8736295601269504</v>
      </c>
      <c r="M54" s="78">
        <v>3.8886379892818304</v>
      </c>
      <c r="N54" s="78"/>
      <c r="O54" s="78">
        <v>5.6665992258326767</v>
      </c>
      <c r="P54" s="78">
        <v>3.1663549501665207</v>
      </c>
      <c r="Q54" s="78">
        <v>5.3231709588397376</v>
      </c>
      <c r="R54" s="78">
        <v>0</v>
      </c>
      <c r="S54" s="78">
        <v>3.2831566590337045</v>
      </c>
      <c r="T54" s="78">
        <v>7.2500206516917247</v>
      </c>
      <c r="U54" s="78">
        <v>4.7264291998987602</v>
      </c>
      <c r="V54" s="78">
        <v>4.9484339776932043</v>
      </c>
      <c r="W54" s="78">
        <v>8.1274623870039839</v>
      </c>
      <c r="X54" s="78">
        <v>4.082508983450297</v>
      </c>
      <c r="Y54" s="78">
        <v>2.8841255105009247</v>
      </c>
      <c r="Z54" s="78">
        <v>5.3109354898873526</v>
      </c>
      <c r="AA54" s="78"/>
      <c r="AB54" s="78">
        <v>7.5892047748540374</v>
      </c>
      <c r="AC54" s="78">
        <v>2.6865745595569703</v>
      </c>
      <c r="AD54" s="78">
        <v>6.524891168551898</v>
      </c>
      <c r="AE54" s="78">
        <v>3.0803094108135447</v>
      </c>
      <c r="AF54" s="78">
        <v>3.8886379892818299</v>
      </c>
      <c r="AG54" s="78">
        <v>3.8886379892818304</v>
      </c>
      <c r="AH54" s="78">
        <v>0</v>
      </c>
      <c r="AI54" s="78">
        <v>7.4042889416113091</v>
      </c>
      <c r="AJ54" s="78">
        <v>6.7664282723288398</v>
      </c>
      <c r="AK54" s="78">
        <v>3.3948406816330903</v>
      </c>
      <c r="AL54" s="78">
        <v>4.3701244749621386</v>
      </c>
      <c r="AM54" s="78">
        <v>2.7293525804327037</v>
      </c>
      <c r="AN54" s="78">
        <v>3.8837043749588318</v>
      </c>
      <c r="AO54" s="78">
        <v>6.7664282723288398</v>
      </c>
      <c r="AP54" s="78">
        <v>3.0560005399980321</v>
      </c>
      <c r="AQ54" s="78">
        <v>3.5131302900758108</v>
      </c>
      <c r="AR54" s="78">
        <v>7.1710001383216051</v>
      </c>
      <c r="AS54" s="78"/>
      <c r="AV54" s="5"/>
      <c r="AW54" s="5"/>
      <c r="AX54" s="5"/>
      <c r="AY54" s="5"/>
    </row>
    <row r="55" spans="1:51" x14ac:dyDescent="0.25">
      <c r="A55" s="89"/>
      <c r="B55" s="89" t="s">
        <v>46</v>
      </c>
      <c r="C55" s="89"/>
      <c r="D55" s="89"/>
      <c r="E55" s="89"/>
      <c r="F55" s="89"/>
      <c r="G55" s="89"/>
      <c r="H55" s="89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V55" s="5"/>
      <c r="AW55" s="5"/>
      <c r="AX55" s="5"/>
      <c r="AY55" s="5"/>
    </row>
    <row r="56" spans="1:51" x14ac:dyDescent="0.25">
      <c r="A56" s="89" t="s">
        <v>154</v>
      </c>
      <c r="B56" s="89" t="s">
        <v>42</v>
      </c>
      <c r="C56" s="89"/>
      <c r="D56" s="89" t="s">
        <v>40</v>
      </c>
      <c r="E56" s="89" t="s">
        <v>41</v>
      </c>
      <c r="F56" s="89">
        <v>2005</v>
      </c>
      <c r="G56" s="89" t="s">
        <v>50</v>
      </c>
      <c r="H56" s="89"/>
      <c r="I56" s="78">
        <f>I57</f>
        <v>0</v>
      </c>
      <c r="J56" s="78">
        <f t="shared" ref="J56:AR56" si="55">J57</f>
        <v>0</v>
      </c>
      <c r="K56" s="78">
        <f t="shared" si="55"/>
        <v>0</v>
      </c>
      <c r="L56" s="78">
        <f t="shared" si="55"/>
        <v>0</v>
      </c>
      <c r="M56" s="78">
        <f t="shared" si="55"/>
        <v>0</v>
      </c>
      <c r="N56" s="78">
        <f t="shared" si="55"/>
        <v>0</v>
      </c>
      <c r="O56" s="78">
        <f t="shared" si="55"/>
        <v>0</v>
      </c>
      <c r="P56" s="78">
        <f t="shared" si="55"/>
        <v>0</v>
      </c>
      <c r="Q56" s="78">
        <f t="shared" si="55"/>
        <v>0</v>
      </c>
      <c r="R56" s="78">
        <f t="shared" si="55"/>
        <v>0</v>
      </c>
      <c r="S56" s="78">
        <f t="shared" si="55"/>
        <v>0</v>
      </c>
      <c r="T56" s="78">
        <f t="shared" si="55"/>
        <v>0</v>
      </c>
      <c r="U56" s="78">
        <f t="shared" si="55"/>
        <v>0</v>
      </c>
      <c r="V56" s="78">
        <f t="shared" si="55"/>
        <v>0</v>
      </c>
      <c r="W56" s="78">
        <f t="shared" si="55"/>
        <v>0</v>
      </c>
      <c r="X56" s="78">
        <f t="shared" si="55"/>
        <v>0</v>
      </c>
      <c r="Y56" s="78">
        <f t="shared" si="55"/>
        <v>0</v>
      </c>
      <c r="Z56" s="78">
        <f t="shared" si="55"/>
        <v>0</v>
      </c>
      <c r="AA56" s="78">
        <f t="shared" si="55"/>
        <v>0</v>
      </c>
      <c r="AB56" s="78">
        <f t="shared" si="55"/>
        <v>0</v>
      </c>
      <c r="AC56" s="78">
        <f t="shared" si="55"/>
        <v>0</v>
      </c>
      <c r="AD56" s="78">
        <f t="shared" si="55"/>
        <v>0</v>
      </c>
      <c r="AE56" s="78">
        <f t="shared" si="55"/>
        <v>0</v>
      </c>
      <c r="AF56" s="78">
        <f t="shared" si="55"/>
        <v>0</v>
      </c>
      <c r="AG56" s="78">
        <f t="shared" si="55"/>
        <v>0</v>
      </c>
      <c r="AH56" s="78">
        <f t="shared" si="55"/>
        <v>0</v>
      </c>
      <c r="AI56" s="78">
        <f t="shared" si="55"/>
        <v>0</v>
      </c>
      <c r="AJ56" s="78">
        <f t="shared" si="55"/>
        <v>0</v>
      </c>
      <c r="AK56" s="78">
        <f t="shared" si="55"/>
        <v>0</v>
      </c>
      <c r="AL56" s="78">
        <f t="shared" si="55"/>
        <v>0</v>
      </c>
      <c r="AM56" s="78">
        <f t="shared" si="55"/>
        <v>0</v>
      </c>
      <c r="AN56" s="78">
        <f t="shared" si="55"/>
        <v>0</v>
      </c>
      <c r="AO56" s="78">
        <f t="shared" si="55"/>
        <v>0</v>
      </c>
      <c r="AP56" s="78">
        <f t="shared" si="55"/>
        <v>0</v>
      </c>
      <c r="AQ56" s="78">
        <f t="shared" si="55"/>
        <v>0</v>
      </c>
      <c r="AR56" s="78">
        <f t="shared" si="55"/>
        <v>0</v>
      </c>
      <c r="AS56" s="78"/>
      <c r="AV56" s="58"/>
      <c r="AW56" s="60"/>
      <c r="AX56" s="58"/>
      <c r="AY56" s="58"/>
    </row>
    <row r="57" spans="1:51" x14ac:dyDescent="0.25">
      <c r="A57" s="89" t="s">
        <v>154</v>
      </c>
      <c r="B57" s="89" t="s">
        <v>42</v>
      </c>
      <c r="C57" s="89"/>
      <c r="D57" s="89" t="s">
        <v>40</v>
      </c>
      <c r="E57" s="89" t="s">
        <v>41</v>
      </c>
      <c r="F57" s="89">
        <v>2010</v>
      </c>
      <c r="G57" s="89" t="s">
        <v>50</v>
      </c>
      <c r="H57" s="89"/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102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102">
        <v>0</v>
      </c>
      <c r="AB57" s="68">
        <v>0</v>
      </c>
      <c r="AC57" s="68">
        <v>0</v>
      </c>
      <c r="AD57" s="68">
        <v>0</v>
      </c>
      <c r="AE57" s="68">
        <v>0</v>
      </c>
      <c r="AF57" s="68">
        <v>0</v>
      </c>
      <c r="AG57" s="68">
        <v>0</v>
      </c>
      <c r="AH57" s="68">
        <v>0</v>
      </c>
      <c r="AI57" s="68">
        <v>0</v>
      </c>
      <c r="AJ57" s="104">
        <v>0</v>
      </c>
      <c r="AK57" s="68">
        <v>0</v>
      </c>
      <c r="AL57" s="68">
        <v>0</v>
      </c>
      <c r="AM57" s="68">
        <v>0</v>
      </c>
      <c r="AN57" s="68">
        <v>0</v>
      </c>
      <c r="AO57" s="68">
        <v>0</v>
      </c>
      <c r="AP57" s="68">
        <v>0</v>
      </c>
      <c r="AQ57" s="68">
        <v>0</v>
      </c>
      <c r="AR57" s="68">
        <v>0</v>
      </c>
      <c r="AS57" s="68"/>
      <c r="AU57" s="60">
        <f>SUM(J57:L57,O57:Z57,AB57:AE57,AH57:AI57,AK57:AM57,AO57:AR57)</f>
        <v>0</v>
      </c>
      <c r="AV57" s="58"/>
      <c r="AW57" s="58"/>
      <c r="AX57" s="58"/>
      <c r="AY57" s="58"/>
    </row>
    <row r="58" spans="1:51" x14ac:dyDescent="0.25">
      <c r="A58" s="89"/>
      <c r="B58" s="89" t="s">
        <v>42</v>
      </c>
      <c r="C58" s="89"/>
      <c r="D58" s="89" t="s">
        <v>40</v>
      </c>
      <c r="E58" s="89" t="s">
        <v>41</v>
      </c>
      <c r="F58" s="89">
        <v>2020</v>
      </c>
      <c r="G58" s="89" t="s">
        <v>50</v>
      </c>
      <c r="H58" s="89"/>
      <c r="I58" s="60">
        <v>0</v>
      </c>
      <c r="J58" s="60">
        <v>4.6259251765701555</v>
      </c>
      <c r="K58" s="60">
        <v>5.2396588290207902</v>
      </c>
      <c r="L58" s="60">
        <v>9.0510603822298137</v>
      </c>
      <c r="M58" s="60">
        <v>0</v>
      </c>
      <c r="N58" s="102">
        <v>0</v>
      </c>
      <c r="O58" s="60">
        <v>0</v>
      </c>
      <c r="P58" s="60">
        <v>4.7038880960866223</v>
      </c>
      <c r="Q58" s="60">
        <v>23.704422974555101</v>
      </c>
      <c r="R58" s="60">
        <v>0</v>
      </c>
      <c r="S58" s="60">
        <v>2.3235630748720966</v>
      </c>
      <c r="T58" s="60">
        <v>0</v>
      </c>
      <c r="U58" s="60">
        <v>2.0340966540129521</v>
      </c>
      <c r="V58" s="60">
        <v>45.618518738775769</v>
      </c>
      <c r="W58" s="60">
        <v>0</v>
      </c>
      <c r="X58" s="60">
        <v>0</v>
      </c>
      <c r="Y58" s="60">
        <v>17.302784883419005</v>
      </c>
      <c r="Z58" s="60">
        <v>6.4130286134695291</v>
      </c>
      <c r="AA58" s="102">
        <v>0</v>
      </c>
      <c r="AB58" s="60">
        <v>0</v>
      </c>
      <c r="AC58" s="60">
        <v>13.163341020300924</v>
      </c>
      <c r="AD58" s="60">
        <v>0</v>
      </c>
      <c r="AE58" s="60">
        <v>1.5875216381267592</v>
      </c>
      <c r="AF58" s="60">
        <v>0</v>
      </c>
      <c r="AG58" s="60">
        <v>0</v>
      </c>
      <c r="AH58" s="60">
        <v>0</v>
      </c>
      <c r="AI58" s="60">
        <v>3.3844231167997991</v>
      </c>
      <c r="AJ58" s="102">
        <v>1.4409343394296583</v>
      </c>
      <c r="AK58" s="60">
        <v>58.545558544456959</v>
      </c>
      <c r="AL58" s="60">
        <v>0</v>
      </c>
      <c r="AM58" s="60">
        <v>63.079306388790336</v>
      </c>
      <c r="AN58" s="60">
        <v>0</v>
      </c>
      <c r="AO58" s="60">
        <v>3.8275145893247657</v>
      </c>
      <c r="AP58" s="60">
        <v>0</v>
      </c>
      <c r="AQ58" s="60">
        <v>2.9783845106219262</v>
      </c>
      <c r="AR58" s="60">
        <v>19.505767916257966</v>
      </c>
      <c r="AS58" s="60"/>
      <c r="AV58" s="60">
        <f>SUM(J58:L58,O58:Z58,AB58:AE58,AH58:AI58,AK58:AM58,AO58:AR58)</f>
        <v>287.08876514769133</v>
      </c>
      <c r="AW58" s="58"/>
      <c r="AX58" s="58"/>
      <c r="AY58" s="58"/>
    </row>
    <row r="59" spans="1:51" x14ac:dyDescent="0.25">
      <c r="A59" s="89"/>
      <c r="B59" s="89" t="s">
        <v>42</v>
      </c>
      <c r="C59" s="89"/>
      <c r="D59" s="89" t="s">
        <v>40</v>
      </c>
      <c r="E59" s="89" t="s">
        <v>41</v>
      </c>
      <c r="F59" s="89">
        <v>2030</v>
      </c>
      <c r="G59" s="89" t="s">
        <v>50</v>
      </c>
      <c r="H59" s="89"/>
      <c r="I59" s="60">
        <v>0</v>
      </c>
      <c r="J59" s="60">
        <v>4.7226604592535519</v>
      </c>
      <c r="K59" s="60">
        <v>7.5647442063272186</v>
      </c>
      <c r="L59" s="60">
        <v>7.9171798692955191</v>
      </c>
      <c r="M59" s="60">
        <v>0</v>
      </c>
      <c r="N59" s="102">
        <v>0</v>
      </c>
      <c r="O59" s="60">
        <v>0</v>
      </c>
      <c r="P59" s="60">
        <v>4.9509472157142991</v>
      </c>
      <c r="Q59" s="60">
        <v>42.714369352321611</v>
      </c>
      <c r="R59" s="60">
        <v>0</v>
      </c>
      <c r="S59" s="60">
        <v>2.2147093936998639</v>
      </c>
      <c r="T59" s="60">
        <v>0</v>
      </c>
      <c r="U59" s="60">
        <v>2.599174967743425</v>
      </c>
      <c r="V59" s="60">
        <v>65.45303080194418</v>
      </c>
      <c r="W59" s="60">
        <v>0</v>
      </c>
      <c r="X59" s="60">
        <v>0</v>
      </c>
      <c r="Y59" s="60">
        <v>17.425957120772836</v>
      </c>
      <c r="Z59" s="60">
        <v>5.8270102673506239</v>
      </c>
      <c r="AA59" s="102">
        <v>0</v>
      </c>
      <c r="AB59" s="60">
        <v>0</v>
      </c>
      <c r="AC59" s="60">
        <v>14.726306856663532</v>
      </c>
      <c r="AD59" s="60">
        <v>0</v>
      </c>
      <c r="AE59" s="60">
        <v>2.2117527610441075</v>
      </c>
      <c r="AF59" s="60">
        <v>0</v>
      </c>
      <c r="AG59" s="60">
        <v>0</v>
      </c>
      <c r="AH59" s="60">
        <v>0</v>
      </c>
      <c r="AI59" s="60">
        <v>6.1997045223254501</v>
      </c>
      <c r="AJ59" s="102">
        <v>1.4702788465734336</v>
      </c>
      <c r="AK59" s="60">
        <v>71.578791311439531</v>
      </c>
      <c r="AL59" s="60">
        <v>0</v>
      </c>
      <c r="AM59" s="60">
        <v>65.585388680814035</v>
      </c>
      <c r="AN59" s="60">
        <v>0</v>
      </c>
      <c r="AO59" s="60">
        <v>4.437504004971176</v>
      </c>
      <c r="AP59" s="60">
        <v>0</v>
      </c>
      <c r="AQ59" s="60">
        <v>3.6220284973891892</v>
      </c>
      <c r="AR59" s="60">
        <v>24.941980000001717</v>
      </c>
      <c r="AS59" s="60"/>
      <c r="AV59" s="58"/>
      <c r="AW59" s="60">
        <f>SUM(J59:L59,O59:Z59,AB59:AE59,AH59:AI59,AK59:AM59,AO59:AR59)</f>
        <v>354.69324028907187</v>
      </c>
      <c r="AX59" s="58"/>
      <c r="AY59" s="58"/>
    </row>
    <row r="60" spans="1:51" x14ac:dyDescent="0.25">
      <c r="A60" s="89"/>
      <c r="B60" s="89" t="s">
        <v>42</v>
      </c>
      <c r="C60" s="89"/>
      <c r="D60" s="89" t="s">
        <v>40</v>
      </c>
      <c r="E60" s="89" t="s">
        <v>41</v>
      </c>
      <c r="F60" s="89">
        <v>2040</v>
      </c>
      <c r="G60" s="89" t="s">
        <v>50</v>
      </c>
      <c r="H60" s="89"/>
      <c r="I60" s="60">
        <v>0</v>
      </c>
      <c r="J60" s="60">
        <v>4.0041058145110906</v>
      </c>
      <c r="K60" s="60">
        <v>4.4991086167980461</v>
      </c>
      <c r="L60" s="60">
        <v>8.3990235501120765</v>
      </c>
      <c r="M60" s="60">
        <v>0</v>
      </c>
      <c r="N60" s="102">
        <v>0</v>
      </c>
      <c r="O60" s="60">
        <v>0</v>
      </c>
      <c r="P60" s="60">
        <v>4.0294552345128807</v>
      </c>
      <c r="Q60" s="60">
        <v>44.21025401641834</v>
      </c>
      <c r="R60" s="60">
        <v>0</v>
      </c>
      <c r="S60" s="60">
        <v>1.4908846724463465</v>
      </c>
      <c r="T60" s="60">
        <v>0</v>
      </c>
      <c r="U60" s="60">
        <v>4.080387138450476</v>
      </c>
      <c r="V60" s="60">
        <v>63.771574799992173</v>
      </c>
      <c r="W60" s="60">
        <v>0</v>
      </c>
      <c r="X60" s="60">
        <v>0</v>
      </c>
      <c r="Y60" s="60">
        <v>18.032713735933733</v>
      </c>
      <c r="Z60" s="60">
        <v>4.2134674697655559</v>
      </c>
      <c r="AA60" s="102">
        <v>0</v>
      </c>
      <c r="AB60" s="60">
        <v>0</v>
      </c>
      <c r="AC60" s="60">
        <v>10.254773440784852</v>
      </c>
      <c r="AD60" s="60">
        <v>0</v>
      </c>
      <c r="AE60" s="60">
        <v>1.1698483592988249</v>
      </c>
      <c r="AF60" s="60">
        <v>0</v>
      </c>
      <c r="AG60" s="60">
        <v>0</v>
      </c>
      <c r="AH60" s="60">
        <v>0</v>
      </c>
      <c r="AI60" s="60">
        <v>5.557165667078702</v>
      </c>
      <c r="AJ60" s="102">
        <v>1.522301638613806</v>
      </c>
      <c r="AK60" s="60">
        <v>69.637840438740113</v>
      </c>
      <c r="AL60" s="60">
        <v>0</v>
      </c>
      <c r="AM60" s="60">
        <v>60.690774659890167</v>
      </c>
      <c r="AN60" s="60">
        <v>0</v>
      </c>
      <c r="AO60" s="60">
        <v>4.067594924102198</v>
      </c>
      <c r="AP60" s="60">
        <v>0</v>
      </c>
      <c r="AQ60" s="60">
        <v>2.156935665781631</v>
      </c>
      <c r="AR60" s="60">
        <v>22.395552470588207</v>
      </c>
      <c r="AS60" s="60"/>
      <c r="AV60" s="58"/>
      <c r="AW60" s="60"/>
      <c r="AX60" s="60">
        <f>SUM(J60:L60,O60:Z60,AB60:AE60,AH60:AI60,AK60:AM60,AO60:AR60)</f>
        <v>332.66146067520538</v>
      </c>
      <c r="AY60" s="58"/>
    </row>
    <row r="61" spans="1:51" x14ac:dyDescent="0.25">
      <c r="A61" s="89"/>
      <c r="B61" s="89" t="s">
        <v>42</v>
      </c>
      <c r="C61" s="89"/>
      <c r="D61" s="89" t="s">
        <v>40</v>
      </c>
      <c r="E61" s="91" t="s">
        <v>41</v>
      </c>
      <c r="F61" s="91">
        <v>2050</v>
      </c>
      <c r="G61" s="91" t="s">
        <v>50</v>
      </c>
      <c r="H61" s="89"/>
      <c r="I61" s="61">
        <v>0</v>
      </c>
      <c r="J61" s="61">
        <v>3.1997836026740605</v>
      </c>
      <c r="K61" s="61">
        <v>1.1220310723492202</v>
      </c>
      <c r="L61" s="61">
        <v>9.7034363333497637</v>
      </c>
      <c r="M61" s="61">
        <v>0</v>
      </c>
      <c r="N61" s="102">
        <v>0</v>
      </c>
      <c r="O61" s="61">
        <v>0</v>
      </c>
      <c r="P61" s="61">
        <v>3.9764881715854008</v>
      </c>
      <c r="Q61" s="61">
        <v>45.657217505596066</v>
      </c>
      <c r="R61" s="61">
        <v>0</v>
      </c>
      <c r="S61" s="61">
        <v>0.69167021725333255</v>
      </c>
      <c r="T61" s="61">
        <v>0</v>
      </c>
      <c r="U61" s="61">
        <v>5.6866817551168687</v>
      </c>
      <c r="V61" s="61">
        <v>61.653912707810981</v>
      </c>
      <c r="W61" s="61">
        <v>0</v>
      </c>
      <c r="X61" s="61">
        <v>0</v>
      </c>
      <c r="Y61" s="61">
        <v>18.827372366778409</v>
      </c>
      <c r="Z61" s="61">
        <v>2.428013810636604</v>
      </c>
      <c r="AA61" s="102">
        <v>0</v>
      </c>
      <c r="AB61" s="61">
        <v>0</v>
      </c>
      <c r="AC61" s="61">
        <v>5.3129867409662843</v>
      </c>
      <c r="AD61" s="61">
        <v>0</v>
      </c>
      <c r="AE61" s="61">
        <v>2.3650688299451942E-2</v>
      </c>
      <c r="AF61" s="61">
        <v>0</v>
      </c>
      <c r="AG61" s="61">
        <v>0</v>
      </c>
      <c r="AH61" s="61">
        <v>0</v>
      </c>
      <c r="AI61" s="61">
        <v>4.8293756409120103</v>
      </c>
      <c r="AJ61" s="103">
        <v>4.0377017522063889</v>
      </c>
      <c r="AK61" s="61">
        <v>67.210574589252246</v>
      </c>
      <c r="AL61" s="61">
        <v>0</v>
      </c>
      <c r="AM61" s="61">
        <v>55.067276296454537</v>
      </c>
      <c r="AN61" s="61">
        <v>0</v>
      </c>
      <c r="AO61" s="61">
        <v>3.6448477709249096</v>
      </c>
      <c r="AP61" s="61">
        <v>0</v>
      </c>
      <c r="AQ61" s="61">
        <v>0.54297279971022916</v>
      </c>
      <c r="AR61" s="61">
        <v>19.509657590015891</v>
      </c>
      <c r="AS61" s="71"/>
      <c r="AV61" s="58"/>
      <c r="AW61" s="60"/>
      <c r="AX61" s="60"/>
      <c r="AY61" s="60">
        <f>SUM(J61:L61,O61:Z61,AB61:AE61,AH61:AI61,AK61:AM61,AO61:AR61)</f>
        <v>309.08794965968627</v>
      </c>
    </row>
    <row r="62" spans="1:51" x14ac:dyDescent="0.25">
      <c r="A62" s="89"/>
      <c r="B62" s="89"/>
      <c r="C62" s="89" t="s">
        <v>193</v>
      </c>
      <c r="D62" s="89"/>
      <c r="E62" s="89" t="s">
        <v>45</v>
      </c>
      <c r="F62" s="89">
        <v>2005</v>
      </c>
      <c r="G62" s="89" t="s">
        <v>50</v>
      </c>
      <c r="H62" s="89"/>
      <c r="I62" s="78">
        <f>I63</f>
        <v>6.6904657168081929</v>
      </c>
      <c r="J62" s="78">
        <f t="shared" ref="J62" si="56">J63</f>
        <v>9.4600718124548724</v>
      </c>
      <c r="K62" s="78">
        <f t="shared" ref="K62" si="57">K63</f>
        <v>9.7587128003080181</v>
      </c>
      <c r="L62" s="78">
        <f t="shared" ref="L62" si="58">L63</f>
        <v>7.3182409234221346</v>
      </c>
      <c r="M62" s="78">
        <f t="shared" ref="M62" si="59">M63</f>
        <v>7.1864419081664259</v>
      </c>
      <c r="N62" s="78">
        <f t="shared" ref="N62" si="60">N63</f>
        <v>0</v>
      </c>
      <c r="O62" s="78">
        <f t="shared" ref="O62" si="61">O63</f>
        <v>0</v>
      </c>
      <c r="P62" s="78">
        <f t="shared" ref="P62" si="62">P63</f>
        <v>7.3968871687838655</v>
      </c>
      <c r="Q62" s="78">
        <f t="shared" ref="Q62" si="63">Q63</f>
        <v>11.029967714396337</v>
      </c>
      <c r="R62" s="78">
        <f t="shared" ref="R62" si="64">R63</f>
        <v>0</v>
      </c>
      <c r="S62" s="78">
        <f t="shared" ref="S62" si="65">S63</f>
        <v>7.8859116391676922</v>
      </c>
      <c r="T62" s="78">
        <f t="shared" ref="T62" si="66">T63</f>
        <v>0</v>
      </c>
      <c r="U62" s="78">
        <f t="shared" ref="U62" si="67">U63</f>
        <v>13.382845267951604</v>
      </c>
      <c r="V62" s="78">
        <f t="shared" ref="V62" si="68">V63</f>
        <v>9.9455897510841567</v>
      </c>
      <c r="W62" s="78">
        <f t="shared" ref="W62" si="69">W63</f>
        <v>0</v>
      </c>
      <c r="X62" s="78">
        <f t="shared" ref="X62" si="70">X63</f>
        <v>0</v>
      </c>
      <c r="Y62" s="78">
        <f t="shared" ref="Y62" si="71">Y63</f>
        <v>7.3530126832571767</v>
      </c>
      <c r="Z62" s="78">
        <f t="shared" ref="Z62" si="72">Z63</f>
        <v>10.011533378946385</v>
      </c>
      <c r="AA62" s="78">
        <f t="shared" ref="AA62" si="73">AA63</f>
        <v>0</v>
      </c>
      <c r="AB62" s="78">
        <f t="shared" ref="AB62" si="74">AB63</f>
        <v>0</v>
      </c>
      <c r="AC62" s="78">
        <f t="shared" ref="AC62" si="75">AC63</f>
        <v>6.9181214121355845</v>
      </c>
      <c r="AD62" s="78">
        <f t="shared" ref="AD62" si="76">AD63</f>
        <v>10.619574309824024</v>
      </c>
      <c r="AE62" s="78">
        <f t="shared" ref="AE62" si="77">AE63</f>
        <v>6.9565685026625292</v>
      </c>
      <c r="AF62" s="78">
        <f t="shared" ref="AF62" si="78">AF63</f>
        <v>9.4854485840232687</v>
      </c>
      <c r="AG62" s="78">
        <f t="shared" ref="AG62" si="79">AG63</f>
        <v>7.1864419081664259</v>
      </c>
      <c r="AH62" s="78">
        <f t="shared" ref="AH62" si="80">AH63</f>
        <v>0</v>
      </c>
      <c r="AI62" s="78">
        <f t="shared" ref="AI62" si="81">AI63</f>
        <v>13.986577419872084</v>
      </c>
      <c r="AJ62" s="78">
        <f t="shared" ref="AJ62" si="82">AJ63</f>
        <v>0</v>
      </c>
      <c r="AK62" s="78">
        <f t="shared" ref="AK62" si="83">AK63</f>
        <v>8.9570518041139273</v>
      </c>
      <c r="AL62" s="78">
        <f t="shared" ref="AL62" si="84">AL63</f>
        <v>0</v>
      </c>
      <c r="AM62" s="78">
        <f t="shared" ref="AM62" si="85">AM63</f>
        <v>6.7663059987476259</v>
      </c>
      <c r="AN62" s="78">
        <f t="shared" ref="AN62" si="86">AN63</f>
        <v>7.1850447627791931</v>
      </c>
      <c r="AO62" s="78">
        <f t="shared" ref="AO62" si="87">AO63</f>
        <v>14.211362090571299</v>
      </c>
      <c r="AP62" s="78">
        <f t="shared" ref="AP62" si="88">AP63</f>
        <v>0</v>
      </c>
      <c r="AQ62" s="78">
        <f t="shared" ref="AQ62" si="89">AQ63</f>
        <v>7.0029032096861918</v>
      </c>
      <c r="AR62" s="78">
        <f t="shared" ref="AR62" si="90">AR63</f>
        <v>10.678667138032356</v>
      </c>
      <c r="AS62" s="78"/>
      <c r="AW62" s="5"/>
      <c r="AX62" s="5"/>
    </row>
    <row r="63" spans="1:51" x14ac:dyDescent="0.25">
      <c r="A63" s="89"/>
      <c r="B63" s="89"/>
      <c r="C63" s="89" t="s">
        <v>193</v>
      </c>
      <c r="D63" s="89"/>
      <c r="E63" s="89" t="s">
        <v>45</v>
      </c>
      <c r="F63" s="89">
        <v>2010</v>
      </c>
      <c r="G63" s="89" t="s">
        <v>50</v>
      </c>
      <c r="H63" s="89"/>
      <c r="I63" s="78">
        <f>I64</f>
        <v>6.6904657168081929</v>
      </c>
      <c r="J63" s="78">
        <f t="shared" ref="J63:AR63" si="91">J64</f>
        <v>9.4600718124548724</v>
      </c>
      <c r="K63" s="78">
        <f t="shared" si="91"/>
        <v>9.7587128003080181</v>
      </c>
      <c r="L63" s="78">
        <f t="shared" si="91"/>
        <v>7.3182409234221346</v>
      </c>
      <c r="M63" s="78">
        <f t="shared" si="91"/>
        <v>7.1864419081664259</v>
      </c>
      <c r="N63" s="78">
        <f>N64</f>
        <v>0</v>
      </c>
      <c r="O63" s="78">
        <f t="shared" si="91"/>
        <v>0</v>
      </c>
      <c r="P63" s="78">
        <f t="shared" si="91"/>
        <v>7.3968871687838655</v>
      </c>
      <c r="Q63" s="78">
        <f t="shared" si="91"/>
        <v>11.029967714396337</v>
      </c>
      <c r="R63" s="78">
        <f t="shared" si="91"/>
        <v>0</v>
      </c>
      <c r="S63" s="78">
        <f t="shared" si="91"/>
        <v>7.8859116391676922</v>
      </c>
      <c r="T63" s="78">
        <f t="shared" si="91"/>
        <v>0</v>
      </c>
      <c r="U63" s="78">
        <f t="shared" si="91"/>
        <v>13.382845267951604</v>
      </c>
      <c r="V63" s="78">
        <f t="shared" si="91"/>
        <v>9.9455897510841567</v>
      </c>
      <c r="W63" s="78">
        <f t="shared" si="91"/>
        <v>0</v>
      </c>
      <c r="X63" s="78">
        <f t="shared" si="91"/>
        <v>0</v>
      </c>
      <c r="Y63" s="78">
        <f t="shared" si="91"/>
        <v>7.3530126832571767</v>
      </c>
      <c r="Z63" s="78">
        <f t="shared" si="91"/>
        <v>10.011533378946385</v>
      </c>
      <c r="AA63" s="78">
        <f t="shared" si="91"/>
        <v>0</v>
      </c>
      <c r="AB63" s="78">
        <f t="shared" si="91"/>
        <v>0</v>
      </c>
      <c r="AC63" s="78">
        <f t="shared" si="91"/>
        <v>6.9181214121355845</v>
      </c>
      <c r="AD63" s="78">
        <f t="shared" si="91"/>
        <v>10.619574309824024</v>
      </c>
      <c r="AE63" s="78">
        <f t="shared" si="91"/>
        <v>6.9565685026625292</v>
      </c>
      <c r="AF63" s="78">
        <f t="shared" si="91"/>
        <v>9.4854485840232687</v>
      </c>
      <c r="AG63" s="78">
        <f t="shared" si="91"/>
        <v>7.1864419081664259</v>
      </c>
      <c r="AH63" s="78">
        <f t="shared" si="91"/>
        <v>0</v>
      </c>
      <c r="AI63" s="78">
        <f t="shared" si="91"/>
        <v>13.986577419872084</v>
      </c>
      <c r="AJ63" s="78">
        <f t="shared" si="91"/>
        <v>0</v>
      </c>
      <c r="AK63" s="78">
        <f t="shared" si="91"/>
        <v>8.9570518041139273</v>
      </c>
      <c r="AL63" s="78">
        <f t="shared" si="91"/>
        <v>0</v>
      </c>
      <c r="AM63" s="78">
        <f t="shared" si="91"/>
        <v>6.7663059987476259</v>
      </c>
      <c r="AN63" s="78">
        <f t="shared" si="91"/>
        <v>7.1850447627791931</v>
      </c>
      <c r="AO63" s="78">
        <f t="shared" si="91"/>
        <v>14.211362090571299</v>
      </c>
      <c r="AP63" s="78">
        <f t="shared" si="91"/>
        <v>0</v>
      </c>
      <c r="AQ63" s="78">
        <f t="shared" si="91"/>
        <v>7.0029032096861918</v>
      </c>
      <c r="AR63" s="78">
        <f t="shared" si="91"/>
        <v>10.678667138032356</v>
      </c>
      <c r="AS63" s="78"/>
      <c r="AW63" s="5"/>
      <c r="AX63" s="5"/>
      <c r="AY63" s="5"/>
    </row>
    <row r="64" spans="1:51" x14ac:dyDescent="0.25">
      <c r="A64" s="89"/>
      <c r="B64" s="89"/>
      <c r="C64" s="89" t="s">
        <v>193</v>
      </c>
      <c r="D64" s="89"/>
      <c r="E64" s="89" t="s">
        <v>45</v>
      </c>
      <c r="F64" s="89">
        <v>2020</v>
      </c>
      <c r="G64" s="89" t="s">
        <v>50</v>
      </c>
      <c r="H64" s="89"/>
      <c r="I64" s="60">
        <v>6.6904657168081929</v>
      </c>
      <c r="J64" s="60">
        <v>9.4600718124548724</v>
      </c>
      <c r="K64" s="60">
        <v>9.7587128003080181</v>
      </c>
      <c r="L64" s="60">
        <v>7.3182409234221346</v>
      </c>
      <c r="M64" s="60">
        <v>7.1864419081664259</v>
      </c>
      <c r="N64" s="60"/>
      <c r="O64" s="60">
        <v>0</v>
      </c>
      <c r="P64" s="60">
        <v>7.3968871687838655</v>
      </c>
      <c r="Q64" s="60">
        <v>11.029967714396337</v>
      </c>
      <c r="R64" s="60">
        <v>0</v>
      </c>
      <c r="S64" s="60">
        <v>7.8859116391676922</v>
      </c>
      <c r="T64" s="60">
        <v>0</v>
      </c>
      <c r="U64" s="60">
        <v>13.382845267951604</v>
      </c>
      <c r="V64" s="60">
        <v>9.9455897510841567</v>
      </c>
      <c r="W64" s="60">
        <v>0</v>
      </c>
      <c r="X64" s="60">
        <v>0</v>
      </c>
      <c r="Y64" s="60">
        <v>7.3530126832571767</v>
      </c>
      <c r="Z64" s="60">
        <v>10.011533378946385</v>
      </c>
      <c r="AA64" s="60"/>
      <c r="AB64" s="60">
        <v>0</v>
      </c>
      <c r="AC64" s="60">
        <v>6.9181214121355845</v>
      </c>
      <c r="AD64" s="60">
        <v>10.619574309824024</v>
      </c>
      <c r="AE64" s="60">
        <v>6.9565685026625292</v>
      </c>
      <c r="AF64" s="60">
        <v>9.4854485840232687</v>
      </c>
      <c r="AG64" s="60">
        <v>7.1864419081664259</v>
      </c>
      <c r="AH64" s="60">
        <v>0</v>
      </c>
      <c r="AI64" s="60">
        <v>13.986577419872084</v>
      </c>
      <c r="AJ64" s="60">
        <v>0</v>
      </c>
      <c r="AK64" s="60">
        <v>8.9570518041139273</v>
      </c>
      <c r="AL64" s="60">
        <v>0</v>
      </c>
      <c r="AM64" s="60">
        <v>6.7663059987476259</v>
      </c>
      <c r="AN64" s="60">
        <v>7.1850447627791931</v>
      </c>
      <c r="AO64" s="60">
        <v>14.211362090571299</v>
      </c>
      <c r="AP64" s="60">
        <v>0</v>
      </c>
      <c r="AQ64" s="60">
        <v>7.0029032096861918</v>
      </c>
      <c r="AR64" s="60">
        <v>10.678667138032356</v>
      </c>
      <c r="AS64" s="60"/>
      <c r="AV64" s="5"/>
      <c r="AW64" s="5"/>
      <c r="AX64" s="5"/>
      <c r="AY64" s="5"/>
    </row>
    <row r="65" spans="1:51" x14ac:dyDescent="0.25">
      <c r="A65" s="89"/>
      <c r="B65" s="89"/>
      <c r="C65" s="89" t="s">
        <v>193</v>
      </c>
      <c r="D65" s="89"/>
      <c r="E65" s="89" t="s">
        <v>45</v>
      </c>
      <c r="F65" s="89">
        <v>2030</v>
      </c>
      <c r="G65" s="89" t="s">
        <v>50</v>
      </c>
      <c r="H65" s="89"/>
      <c r="I65" s="60">
        <v>6.4673301793188376</v>
      </c>
      <c r="J65" s="60">
        <v>9.2650968961154838</v>
      </c>
      <c r="K65" s="60">
        <v>8.4174774990610821</v>
      </c>
      <c r="L65" s="60">
        <v>7.7951920955920269</v>
      </c>
      <c r="M65" s="60">
        <v>6.4673301793188376</v>
      </c>
      <c r="N65" s="60"/>
      <c r="O65" s="60">
        <v>0</v>
      </c>
      <c r="P65" s="60">
        <v>6.7455292213761044</v>
      </c>
      <c r="Q65" s="60">
        <v>9.6851348879532164</v>
      </c>
      <c r="R65" s="60">
        <v>0</v>
      </c>
      <c r="S65" s="60">
        <v>8.1151688018526169</v>
      </c>
      <c r="T65" s="60">
        <v>0</v>
      </c>
      <c r="U65" s="60">
        <v>12.341725149141961</v>
      </c>
      <c r="V65" s="60">
        <v>8.5865619803154338</v>
      </c>
      <c r="W65" s="60">
        <v>0</v>
      </c>
      <c r="X65" s="60">
        <v>7.7033824765320089</v>
      </c>
      <c r="Y65" s="60">
        <v>7.2702180780472752</v>
      </c>
      <c r="Z65" s="60">
        <v>10.503159243772558</v>
      </c>
      <c r="AA65" s="60"/>
      <c r="AB65" s="60">
        <v>0</v>
      </c>
      <c r="AC65" s="60">
        <v>6.2370454599460912</v>
      </c>
      <c r="AD65" s="60">
        <v>10.50531768905133</v>
      </c>
      <c r="AE65" s="60">
        <v>5.8158683747358477</v>
      </c>
      <c r="AF65" s="60">
        <v>6.968289787474836</v>
      </c>
      <c r="AG65" s="60">
        <v>6.968289787474836</v>
      </c>
      <c r="AH65" s="60">
        <v>0</v>
      </c>
      <c r="AI65" s="60">
        <v>12.5514122274147</v>
      </c>
      <c r="AJ65" s="60">
        <v>11.557139185282363</v>
      </c>
      <c r="AK65" s="60">
        <v>7.8578900526269067</v>
      </c>
      <c r="AL65" s="60">
        <v>0</v>
      </c>
      <c r="AM65" s="60">
        <v>6.5264936443098778</v>
      </c>
      <c r="AN65" s="60">
        <v>6.4673301793188376</v>
      </c>
      <c r="AO65" s="60">
        <v>13.37467918707388</v>
      </c>
      <c r="AP65" s="60">
        <v>0</v>
      </c>
      <c r="AQ65" s="60">
        <v>5.8561921943718396</v>
      </c>
      <c r="AR65" s="60">
        <v>9.2927623910312622</v>
      </c>
      <c r="AS65" s="60"/>
      <c r="AV65" s="5"/>
      <c r="AW65" s="5"/>
      <c r="AX65" s="5"/>
      <c r="AY65" s="5"/>
    </row>
    <row r="66" spans="1:51" x14ac:dyDescent="0.25">
      <c r="A66" s="89"/>
      <c r="B66" s="89"/>
      <c r="C66" s="89" t="s">
        <v>193</v>
      </c>
      <c r="D66" s="89"/>
      <c r="E66" s="89" t="s">
        <v>45</v>
      </c>
      <c r="F66" s="89">
        <v>2040</v>
      </c>
      <c r="G66" s="89" t="s">
        <v>50</v>
      </c>
      <c r="H66" s="89"/>
      <c r="I66" s="60">
        <v>7.5885123756113098</v>
      </c>
      <c r="J66" s="60">
        <v>10.114130003956648</v>
      </c>
      <c r="K66" s="60">
        <v>10.41627349745834</v>
      </c>
      <c r="L66" s="60">
        <v>7.5758959270132911</v>
      </c>
      <c r="M66" s="60">
        <v>7.5885123756113098</v>
      </c>
      <c r="N66" s="60"/>
      <c r="O66" s="60">
        <v>0</v>
      </c>
      <c r="P66" s="60">
        <v>7.4157988235793919</v>
      </c>
      <c r="Q66" s="60">
        <v>9.4961384028370013</v>
      </c>
      <c r="R66" s="60">
        <v>0</v>
      </c>
      <c r="S66" s="60">
        <v>8.9280189942797925</v>
      </c>
      <c r="T66" s="60">
        <v>0</v>
      </c>
      <c r="U66" s="60">
        <v>12.145529073181512</v>
      </c>
      <c r="V66" s="60">
        <v>8.4338426018775206</v>
      </c>
      <c r="W66" s="60">
        <v>0</v>
      </c>
      <c r="X66" s="60">
        <v>8.8396087028879222</v>
      </c>
      <c r="Y66" s="60">
        <v>7.1725098211822846</v>
      </c>
      <c r="Z66" s="60">
        <v>11.030531653775164</v>
      </c>
      <c r="AA66" s="60"/>
      <c r="AB66" s="60">
        <v>0</v>
      </c>
      <c r="AC66" s="60">
        <v>7.9603274774082937</v>
      </c>
      <c r="AD66" s="60">
        <v>10.363061227678774</v>
      </c>
      <c r="AE66" s="60">
        <v>8.5441405982225263</v>
      </c>
      <c r="AF66" s="60">
        <v>8.0974454506437308</v>
      </c>
      <c r="AG66" s="60">
        <v>8.0974454506437308</v>
      </c>
      <c r="AH66" s="60">
        <v>0</v>
      </c>
      <c r="AI66" s="60">
        <v>12.242078546114712</v>
      </c>
      <c r="AJ66" s="60">
        <v>12.696419322187943</v>
      </c>
      <c r="AK66" s="60">
        <v>7.8633298419637443</v>
      </c>
      <c r="AL66" s="60">
        <v>0</v>
      </c>
      <c r="AM66" s="60">
        <v>6.8983073105231352</v>
      </c>
      <c r="AN66" s="60">
        <v>7.5885123756113098</v>
      </c>
      <c r="AO66" s="60">
        <v>13.441270668566348</v>
      </c>
      <c r="AP66" s="60">
        <v>0</v>
      </c>
      <c r="AQ66" s="60">
        <v>7.9977570429500044</v>
      </c>
      <c r="AR66" s="60">
        <v>9.4527023658717155</v>
      </c>
      <c r="AS66" s="60"/>
      <c r="AV66" s="5"/>
      <c r="AW66" s="5"/>
      <c r="AX66" s="5"/>
      <c r="AY66" s="5"/>
    </row>
    <row r="67" spans="1:51" x14ac:dyDescent="0.25">
      <c r="A67" s="89"/>
      <c r="B67" s="89"/>
      <c r="C67" s="89" t="s">
        <v>193</v>
      </c>
      <c r="D67" s="89"/>
      <c r="E67" s="89" t="s">
        <v>45</v>
      </c>
      <c r="F67" s="89">
        <v>2050</v>
      </c>
      <c r="G67" s="89" t="s">
        <v>50</v>
      </c>
      <c r="H67" s="89"/>
      <c r="I67" s="60">
        <v>7.7625965474876732</v>
      </c>
      <c r="J67" s="60">
        <v>10.422247665679086</v>
      </c>
      <c r="K67" s="60">
        <v>10.663214098296955</v>
      </c>
      <c r="L67" s="60">
        <v>7.0372490265520753</v>
      </c>
      <c r="M67" s="60">
        <v>8.2814964561156241</v>
      </c>
      <c r="N67" s="60"/>
      <c r="O67" s="60">
        <v>0</v>
      </c>
      <c r="P67" s="60">
        <v>7.1427186709576285</v>
      </c>
      <c r="Q67" s="60">
        <v>9.3281767860150637</v>
      </c>
      <c r="R67" s="60">
        <v>0</v>
      </c>
      <c r="S67" s="60">
        <v>8.9320343065309604</v>
      </c>
      <c r="T67" s="60">
        <v>0</v>
      </c>
      <c r="U67" s="60">
        <v>11.996060769416562</v>
      </c>
      <c r="V67" s="60">
        <v>8.2970927660554228</v>
      </c>
      <c r="W67" s="60">
        <v>0</v>
      </c>
      <c r="X67" s="60">
        <v>9.0324979123435867</v>
      </c>
      <c r="Y67" s="60">
        <v>7.0923414961480109</v>
      </c>
      <c r="Z67" s="60">
        <v>10.900053329080137</v>
      </c>
      <c r="AA67" s="60"/>
      <c r="AB67" s="60">
        <v>0</v>
      </c>
      <c r="AC67" s="60">
        <v>7.9617799830307945</v>
      </c>
      <c r="AD67" s="60">
        <v>10.233126342263606</v>
      </c>
      <c r="AE67" s="60">
        <v>8.5823564716087084</v>
      </c>
      <c r="AF67" s="60">
        <v>8.2814964561156241</v>
      </c>
      <c r="AG67" s="60">
        <v>8.2814964561156241</v>
      </c>
      <c r="AH67" s="60">
        <v>0</v>
      </c>
      <c r="AI67" s="60">
        <v>11.969072057866537</v>
      </c>
      <c r="AJ67" s="60">
        <v>12.893125919830693</v>
      </c>
      <c r="AK67" s="60">
        <v>7.9988754704816802</v>
      </c>
      <c r="AL67" s="60">
        <v>0</v>
      </c>
      <c r="AM67" s="60">
        <v>7.2120786367955159</v>
      </c>
      <c r="AN67" s="60">
        <v>8.2654145187670398</v>
      </c>
      <c r="AO67" s="60">
        <v>13.561038640135649</v>
      </c>
      <c r="AP67" s="60">
        <v>0</v>
      </c>
      <c r="AQ67" s="60">
        <v>8.1649926095139129</v>
      </c>
      <c r="AR67" s="60">
        <v>10.235490279240175</v>
      </c>
      <c r="AS67" s="60"/>
      <c r="AV67" s="5"/>
      <c r="AW67" s="5"/>
      <c r="AX67" s="5"/>
      <c r="AY67" s="5"/>
    </row>
    <row r="68" spans="1:51" x14ac:dyDescent="0.25">
      <c r="A68" s="89"/>
      <c r="B68" s="89" t="s">
        <v>46</v>
      </c>
      <c r="C68" s="89"/>
      <c r="D68" s="89"/>
      <c r="E68" s="89"/>
      <c r="F68" s="89"/>
      <c r="G68" s="89"/>
      <c r="H68" s="89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V68" s="5"/>
      <c r="AW68" s="5"/>
      <c r="AX68" s="5"/>
      <c r="AY68" s="5"/>
    </row>
    <row r="69" spans="1:51" x14ac:dyDescent="0.25">
      <c r="A69" s="89" t="s">
        <v>155</v>
      </c>
      <c r="B69" s="89" t="s">
        <v>42</v>
      </c>
      <c r="C69" s="89"/>
      <c r="D69" s="89" t="s">
        <v>40</v>
      </c>
      <c r="E69" s="89" t="s">
        <v>41</v>
      </c>
      <c r="F69" s="89">
        <v>2005</v>
      </c>
      <c r="G69" s="89" t="s">
        <v>51</v>
      </c>
      <c r="H69" s="89"/>
      <c r="I69" s="78">
        <f>I70</f>
        <v>0</v>
      </c>
      <c r="J69" s="78">
        <f t="shared" ref="J69:AR69" si="92">J70</f>
        <v>0</v>
      </c>
      <c r="K69" s="78">
        <f t="shared" si="92"/>
        <v>0</v>
      </c>
      <c r="L69" s="78">
        <f t="shared" si="92"/>
        <v>0</v>
      </c>
      <c r="M69" s="78">
        <f t="shared" si="92"/>
        <v>0</v>
      </c>
      <c r="N69" s="78">
        <f t="shared" si="92"/>
        <v>0</v>
      </c>
      <c r="O69" s="78">
        <f t="shared" si="92"/>
        <v>0</v>
      </c>
      <c r="P69" s="78">
        <f t="shared" si="92"/>
        <v>0</v>
      </c>
      <c r="Q69" s="78">
        <f t="shared" si="92"/>
        <v>0</v>
      </c>
      <c r="R69" s="78">
        <f t="shared" si="92"/>
        <v>0</v>
      </c>
      <c r="S69" s="78">
        <f t="shared" si="92"/>
        <v>0</v>
      </c>
      <c r="T69" s="78">
        <f t="shared" si="92"/>
        <v>0</v>
      </c>
      <c r="U69" s="78">
        <f t="shared" si="92"/>
        <v>0</v>
      </c>
      <c r="V69" s="78">
        <f t="shared" si="92"/>
        <v>0</v>
      </c>
      <c r="W69" s="78">
        <f t="shared" si="92"/>
        <v>0</v>
      </c>
      <c r="X69" s="78">
        <f t="shared" si="92"/>
        <v>0</v>
      </c>
      <c r="Y69" s="78">
        <f t="shared" si="92"/>
        <v>0</v>
      </c>
      <c r="Z69" s="78">
        <f t="shared" si="92"/>
        <v>0</v>
      </c>
      <c r="AA69" s="78">
        <f t="shared" si="92"/>
        <v>0</v>
      </c>
      <c r="AB69" s="78">
        <f t="shared" si="92"/>
        <v>0</v>
      </c>
      <c r="AC69" s="78">
        <f t="shared" si="92"/>
        <v>0</v>
      </c>
      <c r="AD69" s="78">
        <f t="shared" si="92"/>
        <v>0</v>
      </c>
      <c r="AE69" s="78">
        <f t="shared" si="92"/>
        <v>0</v>
      </c>
      <c r="AF69" s="78">
        <f t="shared" si="92"/>
        <v>0</v>
      </c>
      <c r="AG69" s="78">
        <f t="shared" si="92"/>
        <v>0</v>
      </c>
      <c r="AH69" s="78">
        <f t="shared" si="92"/>
        <v>0</v>
      </c>
      <c r="AI69" s="78">
        <f t="shared" si="92"/>
        <v>0</v>
      </c>
      <c r="AJ69" s="78">
        <f t="shared" si="92"/>
        <v>0</v>
      </c>
      <c r="AK69" s="78">
        <f t="shared" si="92"/>
        <v>0</v>
      </c>
      <c r="AL69" s="78">
        <f t="shared" si="92"/>
        <v>0</v>
      </c>
      <c r="AM69" s="78">
        <f t="shared" si="92"/>
        <v>0</v>
      </c>
      <c r="AN69" s="78">
        <f t="shared" si="92"/>
        <v>0</v>
      </c>
      <c r="AO69" s="78">
        <f t="shared" si="92"/>
        <v>0</v>
      </c>
      <c r="AP69" s="78">
        <f t="shared" si="92"/>
        <v>0</v>
      </c>
      <c r="AQ69" s="78">
        <f t="shared" si="92"/>
        <v>0</v>
      </c>
      <c r="AR69" s="78">
        <f t="shared" si="92"/>
        <v>0</v>
      </c>
      <c r="AS69" s="78"/>
      <c r="AV69" s="58"/>
      <c r="AW69" s="60"/>
      <c r="AX69" s="58"/>
      <c r="AY69" s="58"/>
    </row>
    <row r="70" spans="1:51" x14ac:dyDescent="0.25">
      <c r="A70" s="89" t="s">
        <v>155</v>
      </c>
      <c r="B70" s="89" t="s">
        <v>42</v>
      </c>
      <c r="C70" s="89"/>
      <c r="D70" s="89" t="s">
        <v>40</v>
      </c>
      <c r="E70" s="89" t="s">
        <v>41</v>
      </c>
      <c r="F70" s="89">
        <v>2010</v>
      </c>
      <c r="G70" s="89" t="s">
        <v>51</v>
      </c>
      <c r="H70" s="89"/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102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102">
        <v>0</v>
      </c>
      <c r="AB70" s="68">
        <v>0</v>
      </c>
      <c r="AC70" s="68">
        <v>0</v>
      </c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104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8">
        <v>0</v>
      </c>
      <c r="AQ70" s="68">
        <v>0</v>
      </c>
      <c r="AR70" s="68">
        <v>0</v>
      </c>
      <c r="AS70" s="68"/>
      <c r="AU70" s="60">
        <f>SUM(J70:L70,O70:Z70,AB70:AE70,AH70:AI70,AK70:AM70,AO70:AR70)</f>
        <v>0</v>
      </c>
      <c r="AV70" s="58"/>
      <c r="AW70" s="58"/>
      <c r="AX70" s="58"/>
      <c r="AY70" s="58"/>
    </row>
    <row r="71" spans="1:51" x14ac:dyDescent="0.25">
      <c r="A71" s="89"/>
      <c r="B71" s="89" t="s">
        <v>42</v>
      </c>
      <c r="C71" s="89"/>
      <c r="D71" s="89" t="s">
        <v>40</v>
      </c>
      <c r="E71" s="89" t="s">
        <v>41</v>
      </c>
      <c r="F71" s="89">
        <v>2020</v>
      </c>
      <c r="G71" s="89" t="s">
        <v>51</v>
      </c>
      <c r="H71" s="89"/>
      <c r="I71" s="60">
        <v>2.158873522914091</v>
      </c>
      <c r="J71" s="60">
        <v>0</v>
      </c>
      <c r="K71" s="60">
        <v>0</v>
      </c>
      <c r="L71" s="60">
        <v>0</v>
      </c>
      <c r="M71" s="60">
        <v>5.299714461716003</v>
      </c>
      <c r="N71" s="102">
        <v>0</v>
      </c>
      <c r="O71" s="60">
        <v>0.16533670620851387</v>
      </c>
      <c r="P71" s="60">
        <v>0</v>
      </c>
      <c r="Q71" s="60">
        <v>0</v>
      </c>
      <c r="R71" s="60">
        <v>0</v>
      </c>
      <c r="S71" s="60">
        <v>0</v>
      </c>
      <c r="T71" s="60">
        <v>34.31135902317493</v>
      </c>
      <c r="U71" s="60">
        <v>0</v>
      </c>
      <c r="V71" s="60">
        <v>4.2084141015904395</v>
      </c>
      <c r="W71" s="60">
        <v>2.8480412950527403</v>
      </c>
      <c r="X71" s="60">
        <v>0</v>
      </c>
      <c r="Y71" s="60">
        <v>0</v>
      </c>
      <c r="Z71" s="60">
        <v>0</v>
      </c>
      <c r="AA71" s="102">
        <v>0</v>
      </c>
      <c r="AB71" s="60">
        <v>21.020577018160175</v>
      </c>
      <c r="AC71" s="60">
        <v>0</v>
      </c>
      <c r="AD71" s="60">
        <v>0</v>
      </c>
      <c r="AE71" s="60">
        <v>0</v>
      </c>
      <c r="AF71" s="60">
        <v>0.20020454424812306</v>
      </c>
      <c r="AG71" s="60">
        <v>1.3027779775287844</v>
      </c>
      <c r="AH71" s="60">
        <v>0</v>
      </c>
      <c r="AI71" s="60">
        <v>0</v>
      </c>
      <c r="AJ71" s="102">
        <v>0</v>
      </c>
      <c r="AK71" s="60">
        <v>0</v>
      </c>
      <c r="AL71" s="60">
        <v>2.3871582137682443</v>
      </c>
      <c r="AM71" s="60">
        <v>0</v>
      </c>
      <c r="AN71" s="60">
        <v>3.0244721443915599</v>
      </c>
      <c r="AO71" s="60">
        <v>0</v>
      </c>
      <c r="AP71" s="60">
        <v>0.1481805965979858</v>
      </c>
      <c r="AQ71" s="60">
        <v>0</v>
      </c>
      <c r="AR71" s="60">
        <v>0</v>
      </c>
      <c r="AS71" s="60"/>
      <c r="AV71" s="60">
        <f>SUM(J71:L71,O71:Z71,AB71:AE71,AH71:AI71,AK71:AM71,AO71:AR71)</f>
        <v>65.089066954553019</v>
      </c>
      <c r="AW71" s="58"/>
      <c r="AX71" s="58"/>
      <c r="AY71" s="58"/>
    </row>
    <row r="72" spans="1:51" x14ac:dyDescent="0.25">
      <c r="A72" s="89"/>
      <c r="B72" s="89" t="s">
        <v>42</v>
      </c>
      <c r="C72" s="89"/>
      <c r="D72" s="89" t="s">
        <v>40</v>
      </c>
      <c r="E72" s="89" t="s">
        <v>41</v>
      </c>
      <c r="F72" s="89">
        <v>2030</v>
      </c>
      <c r="G72" s="89" t="s">
        <v>51</v>
      </c>
      <c r="H72" s="89"/>
      <c r="I72" s="60">
        <v>2.2121942596586255</v>
      </c>
      <c r="J72" s="60">
        <v>0</v>
      </c>
      <c r="K72" s="60">
        <v>0</v>
      </c>
      <c r="L72" s="60">
        <v>0</v>
      </c>
      <c r="M72" s="60">
        <v>5.3500074111726104</v>
      </c>
      <c r="N72" s="102">
        <v>0</v>
      </c>
      <c r="O72" s="60">
        <v>0.17566727734073567</v>
      </c>
      <c r="P72" s="60">
        <v>0</v>
      </c>
      <c r="Q72" s="60">
        <v>0</v>
      </c>
      <c r="R72" s="60">
        <v>0</v>
      </c>
      <c r="S72" s="60">
        <v>0</v>
      </c>
      <c r="T72" s="60">
        <v>38.362283819542199</v>
      </c>
      <c r="U72" s="60">
        <v>0</v>
      </c>
      <c r="V72" s="60">
        <v>5.9758425757145508</v>
      </c>
      <c r="W72" s="60">
        <v>2.8474081529245074</v>
      </c>
      <c r="X72" s="60">
        <v>0</v>
      </c>
      <c r="Y72" s="60">
        <v>0</v>
      </c>
      <c r="Z72" s="60">
        <v>0</v>
      </c>
      <c r="AA72" s="102">
        <v>0</v>
      </c>
      <c r="AB72" s="60">
        <v>19.079655477125186</v>
      </c>
      <c r="AC72" s="60">
        <v>0</v>
      </c>
      <c r="AD72" s="60">
        <v>0</v>
      </c>
      <c r="AE72" s="60">
        <v>0</v>
      </c>
      <c r="AF72" s="60">
        <v>0.20039039128378572</v>
      </c>
      <c r="AG72" s="60">
        <v>1.3322668785906582</v>
      </c>
      <c r="AH72" s="60">
        <v>0</v>
      </c>
      <c r="AI72" s="60">
        <v>0</v>
      </c>
      <c r="AJ72" s="102">
        <v>0</v>
      </c>
      <c r="AK72" s="60">
        <v>0</v>
      </c>
      <c r="AL72" s="60">
        <v>2.2924657824733985</v>
      </c>
      <c r="AM72" s="60">
        <v>0</v>
      </c>
      <c r="AN72" s="60">
        <v>2.9712452864963144</v>
      </c>
      <c r="AO72" s="60">
        <v>0</v>
      </c>
      <c r="AP72" s="60">
        <v>0.39950803518269262</v>
      </c>
      <c r="AQ72" s="60">
        <v>0</v>
      </c>
      <c r="AR72" s="60">
        <v>0</v>
      </c>
      <c r="AS72" s="60"/>
      <c r="AV72" s="58"/>
      <c r="AW72" s="60">
        <f>SUM(J72:L72,O72:Z72,AB72:AE72,AH72:AI72,AK72:AM72,AO72:AR72)</f>
        <v>69.132831120303265</v>
      </c>
      <c r="AX72" s="58"/>
      <c r="AY72" s="58"/>
    </row>
    <row r="73" spans="1:51" x14ac:dyDescent="0.25">
      <c r="A73" s="89"/>
      <c r="B73" s="89" t="s">
        <v>42</v>
      </c>
      <c r="C73" s="89"/>
      <c r="D73" s="89" t="s">
        <v>40</v>
      </c>
      <c r="E73" s="89" t="s">
        <v>41</v>
      </c>
      <c r="F73" s="89">
        <v>2040</v>
      </c>
      <c r="G73" s="89" t="s">
        <v>51</v>
      </c>
      <c r="H73" s="89"/>
      <c r="I73" s="60">
        <v>2.3327565942015904</v>
      </c>
      <c r="J73" s="60">
        <v>0</v>
      </c>
      <c r="K73" s="60">
        <v>0</v>
      </c>
      <c r="L73" s="60">
        <v>0</v>
      </c>
      <c r="M73" s="60">
        <v>5.4106532536984826</v>
      </c>
      <c r="N73" s="102">
        <v>0</v>
      </c>
      <c r="O73" s="60">
        <v>0.15490944086005612</v>
      </c>
      <c r="P73" s="60">
        <v>0</v>
      </c>
      <c r="Q73" s="60">
        <v>0</v>
      </c>
      <c r="R73" s="60">
        <v>0</v>
      </c>
      <c r="S73" s="60">
        <v>0</v>
      </c>
      <c r="T73" s="60">
        <v>41.517018266596793</v>
      </c>
      <c r="U73" s="60">
        <v>0</v>
      </c>
      <c r="V73" s="60">
        <v>5.9134039587879652</v>
      </c>
      <c r="W73" s="60">
        <v>3.0689934585729373</v>
      </c>
      <c r="X73" s="60">
        <v>0</v>
      </c>
      <c r="Y73" s="60">
        <v>0</v>
      </c>
      <c r="Z73" s="60">
        <v>0</v>
      </c>
      <c r="AA73" s="102">
        <v>0</v>
      </c>
      <c r="AB73" s="60">
        <v>17.825275825558524</v>
      </c>
      <c r="AC73" s="60">
        <v>0</v>
      </c>
      <c r="AD73" s="60">
        <v>0</v>
      </c>
      <c r="AE73" s="60">
        <v>0</v>
      </c>
      <c r="AF73" s="60">
        <v>0.20724728583458465</v>
      </c>
      <c r="AG73" s="60">
        <v>1.433531450538466</v>
      </c>
      <c r="AH73" s="60">
        <v>0</v>
      </c>
      <c r="AI73" s="60">
        <v>0</v>
      </c>
      <c r="AJ73" s="102">
        <v>0</v>
      </c>
      <c r="AK73" s="60">
        <v>0</v>
      </c>
      <c r="AL73" s="60">
        <v>2.9570992206923079</v>
      </c>
      <c r="AM73" s="60">
        <v>0</v>
      </c>
      <c r="AN73" s="60">
        <v>2.7910357388276337</v>
      </c>
      <c r="AO73" s="60">
        <v>0</v>
      </c>
      <c r="AP73" s="60">
        <v>0.34125721311303681</v>
      </c>
      <c r="AQ73" s="60">
        <v>0</v>
      </c>
      <c r="AR73" s="60">
        <v>0</v>
      </c>
      <c r="AS73" s="60"/>
      <c r="AV73" s="58"/>
      <c r="AW73" s="60"/>
      <c r="AX73" s="60">
        <f>SUM(J73:L73,O73:Z73,AB73:AE73,AH73:AI73,AK73:AM73,AO73:AR73)</f>
        <v>71.777957384181633</v>
      </c>
      <c r="AY73" s="58"/>
    </row>
    <row r="74" spans="1:51" x14ac:dyDescent="0.25">
      <c r="A74" s="89"/>
      <c r="B74" s="89" t="s">
        <v>42</v>
      </c>
      <c r="C74" s="89"/>
      <c r="D74" s="89" t="s">
        <v>40</v>
      </c>
      <c r="E74" s="91" t="s">
        <v>41</v>
      </c>
      <c r="F74" s="91">
        <v>2050</v>
      </c>
      <c r="G74" s="91" t="s">
        <v>51</v>
      </c>
      <c r="H74" s="91"/>
      <c r="I74" s="61">
        <v>6.2262105789716609</v>
      </c>
      <c r="J74" s="61">
        <v>0</v>
      </c>
      <c r="K74" s="61">
        <v>0</v>
      </c>
      <c r="L74" s="61">
        <v>0</v>
      </c>
      <c r="M74" s="61">
        <v>13.830426219890182</v>
      </c>
      <c r="N74" s="102">
        <v>0</v>
      </c>
      <c r="O74" s="61">
        <v>0.13150406393160588</v>
      </c>
      <c r="P74" s="61">
        <v>0</v>
      </c>
      <c r="Q74" s="61">
        <v>0</v>
      </c>
      <c r="R74" s="61">
        <v>0</v>
      </c>
      <c r="S74" s="61">
        <v>0</v>
      </c>
      <c r="T74" s="61">
        <v>45.887731783159907</v>
      </c>
      <c r="U74" s="61">
        <v>0</v>
      </c>
      <c r="V74" s="61">
        <v>5.8522957767925279</v>
      </c>
      <c r="W74" s="61">
        <v>3.2983964406962269</v>
      </c>
      <c r="X74" s="61">
        <v>0</v>
      </c>
      <c r="Y74" s="61">
        <v>0</v>
      </c>
      <c r="Z74" s="61">
        <v>0</v>
      </c>
      <c r="AA74" s="102">
        <v>0</v>
      </c>
      <c r="AB74" s="61">
        <v>16.409963128167114</v>
      </c>
      <c r="AC74" s="61">
        <v>0</v>
      </c>
      <c r="AD74" s="61">
        <v>0</v>
      </c>
      <c r="AE74" s="61">
        <v>0</v>
      </c>
      <c r="AF74" s="61">
        <v>0.5441376507573743</v>
      </c>
      <c r="AG74" s="61">
        <v>3.9036323527486991</v>
      </c>
      <c r="AH74" s="61">
        <v>0</v>
      </c>
      <c r="AI74" s="61">
        <v>0</v>
      </c>
      <c r="AJ74" s="103">
        <v>0</v>
      </c>
      <c r="AK74" s="61">
        <v>0</v>
      </c>
      <c r="AL74" s="61">
        <v>3.6722297862710613</v>
      </c>
      <c r="AM74" s="61">
        <v>0</v>
      </c>
      <c r="AN74" s="61">
        <v>6.5635261983247242</v>
      </c>
      <c r="AO74" s="61">
        <v>0</v>
      </c>
      <c r="AP74" s="61">
        <v>0.27598138975054332</v>
      </c>
      <c r="AQ74" s="61">
        <v>0</v>
      </c>
      <c r="AR74" s="61">
        <v>0</v>
      </c>
      <c r="AS74" s="71"/>
      <c r="AV74" s="58"/>
      <c r="AW74" s="60"/>
      <c r="AX74" s="60"/>
      <c r="AY74" s="60">
        <f>SUM(J74:L74,O74:Z74,AB74:AE74,AH74:AI74,AK74:AM74,AO74:AR74)</f>
        <v>75.528102368768998</v>
      </c>
    </row>
    <row r="75" spans="1:51" x14ac:dyDescent="0.25">
      <c r="A75" s="89"/>
      <c r="B75" s="89"/>
      <c r="C75" s="89" t="s">
        <v>193</v>
      </c>
      <c r="D75" s="89"/>
      <c r="E75" s="89" t="s">
        <v>45</v>
      </c>
      <c r="F75" s="89">
        <v>2005</v>
      </c>
      <c r="G75" s="89" t="s">
        <v>51</v>
      </c>
      <c r="H75" s="89"/>
      <c r="I75" s="78">
        <f>I76</f>
        <v>7.6870527446153449</v>
      </c>
      <c r="J75" s="78">
        <f t="shared" ref="J75" si="93">J76</f>
        <v>0</v>
      </c>
      <c r="K75" s="78">
        <f t="shared" ref="K75" si="94">K76</f>
        <v>0</v>
      </c>
      <c r="L75" s="78">
        <f t="shared" ref="L75" si="95">L76</f>
        <v>0</v>
      </c>
      <c r="M75" s="78">
        <f t="shared" ref="M75" si="96">M76</f>
        <v>8.847420287845015</v>
      </c>
      <c r="N75" s="78">
        <f t="shared" ref="N75" si="97">N76</f>
        <v>0</v>
      </c>
      <c r="O75" s="78">
        <f t="shared" ref="O75" si="98">O76</f>
        <v>13.162171768203061</v>
      </c>
      <c r="P75" s="78">
        <f t="shared" ref="P75" si="99">P76</f>
        <v>0</v>
      </c>
      <c r="Q75" s="78">
        <f t="shared" ref="Q75" si="100">Q76</f>
        <v>0</v>
      </c>
      <c r="R75" s="78">
        <f t="shared" ref="R75" si="101">R76</f>
        <v>0</v>
      </c>
      <c r="S75" s="78">
        <f t="shared" ref="S75" si="102">S76</f>
        <v>0</v>
      </c>
      <c r="T75" s="78">
        <f t="shared" ref="T75" si="103">T76</f>
        <v>17.100681060649361</v>
      </c>
      <c r="U75" s="78">
        <f t="shared" ref="U75" si="104">U76</f>
        <v>0</v>
      </c>
      <c r="V75" s="78">
        <f t="shared" ref="V75" si="105">V76</f>
        <v>11.891653813276717</v>
      </c>
      <c r="W75" s="78">
        <f t="shared" ref="W75" si="106">W76</f>
        <v>16.991111424397481</v>
      </c>
      <c r="X75" s="78">
        <f t="shared" ref="X75" si="107">X76</f>
        <v>0</v>
      </c>
      <c r="Y75" s="78">
        <f t="shared" ref="Y75" si="108">Y76</f>
        <v>0</v>
      </c>
      <c r="Z75" s="78">
        <f t="shared" ref="Z75" si="109">Z76</f>
        <v>0</v>
      </c>
      <c r="AA75" s="78">
        <f t="shared" ref="AA75" si="110">AA76</f>
        <v>0</v>
      </c>
      <c r="AB75" s="78">
        <f t="shared" ref="AB75" si="111">AB76</f>
        <v>15.696754558784045</v>
      </c>
      <c r="AC75" s="78">
        <f t="shared" ref="AC75" si="112">AC76</f>
        <v>0</v>
      </c>
      <c r="AD75" s="78">
        <f t="shared" ref="AD75" si="113">AD76</f>
        <v>0</v>
      </c>
      <c r="AE75" s="78">
        <f t="shared" ref="AE75" si="114">AE76</f>
        <v>0</v>
      </c>
      <c r="AF75" s="78">
        <f t="shared" ref="AF75" si="115">AF76</f>
        <v>8.847420287845015</v>
      </c>
      <c r="AG75" s="78">
        <f t="shared" ref="AG75" si="116">AG76</f>
        <v>8.847420287845015</v>
      </c>
      <c r="AH75" s="78">
        <f t="shared" ref="AH75" si="117">AH76</f>
        <v>0</v>
      </c>
      <c r="AI75" s="78">
        <f t="shared" ref="AI75" si="118">AI76</f>
        <v>0</v>
      </c>
      <c r="AJ75" s="78">
        <f t="shared" ref="AJ75" si="119">AJ76</f>
        <v>0</v>
      </c>
      <c r="AK75" s="78">
        <f t="shared" ref="AK75" si="120">AK76</f>
        <v>0</v>
      </c>
      <c r="AL75" s="78">
        <f t="shared" ref="AL75" si="121">AL76</f>
        <v>11.620725321128642</v>
      </c>
      <c r="AM75" s="78">
        <f t="shared" ref="AM75" si="122">AM76</f>
        <v>0</v>
      </c>
      <c r="AN75" s="78">
        <f t="shared" ref="AN75" si="123">AN76</f>
        <v>8.8460231424577813</v>
      </c>
      <c r="AO75" s="78">
        <f t="shared" ref="AO75" si="124">AO76</f>
        <v>0</v>
      </c>
      <c r="AP75" s="78">
        <f t="shared" ref="AP75" si="125">AP76</f>
        <v>9.5171096381037774</v>
      </c>
      <c r="AQ75" s="78">
        <f t="shared" ref="AQ75" si="126">AQ76</f>
        <v>0</v>
      </c>
      <c r="AR75" s="78">
        <f t="shared" ref="AR75" si="127">AR76</f>
        <v>0</v>
      </c>
      <c r="AS75" s="78"/>
      <c r="AV75" s="5"/>
      <c r="AW75" s="5"/>
      <c r="AX75" s="5"/>
      <c r="AY75" s="5"/>
    </row>
    <row r="76" spans="1:51" x14ac:dyDescent="0.25">
      <c r="A76" s="89"/>
      <c r="B76" s="89"/>
      <c r="C76" s="89" t="s">
        <v>193</v>
      </c>
      <c r="D76" s="89"/>
      <c r="E76" s="89" t="s">
        <v>45</v>
      </c>
      <c r="F76" s="89">
        <v>2010</v>
      </c>
      <c r="G76" s="89" t="s">
        <v>51</v>
      </c>
      <c r="H76" s="89"/>
      <c r="I76" s="78">
        <f>I77</f>
        <v>7.6870527446153449</v>
      </c>
      <c r="J76" s="78">
        <f t="shared" ref="J76:AR76" si="128">J77</f>
        <v>0</v>
      </c>
      <c r="K76" s="78">
        <f t="shared" si="128"/>
        <v>0</v>
      </c>
      <c r="L76" s="78">
        <f t="shared" si="128"/>
        <v>0</v>
      </c>
      <c r="M76" s="78">
        <f t="shared" si="128"/>
        <v>8.847420287845015</v>
      </c>
      <c r="N76" s="78">
        <f t="shared" si="128"/>
        <v>0</v>
      </c>
      <c r="O76" s="78">
        <f t="shared" si="128"/>
        <v>13.162171768203061</v>
      </c>
      <c r="P76" s="78">
        <f t="shared" si="128"/>
        <v>0</v>
      </c>
      <c r="Q76" s="78">
        <f t="shared" si="128"/>
        <v>0</v>
      </c>
      <c r="R76" s="78">
        <f t="shared" si="128"/>
        <v>0</v>
      </c>
      <c r="S76" s="78">
        <f t="shared" si="128"/>
        <v>0</v>
      </c>
      <c r="T76" s="78">
        <f t="shared" si="128"/>
        <v>17.100681060649361</v>
      </c>
      <c r="U76" s="78">
        <f t="shared" si="128"/>
        <v>0</v>
      </c>
      <c r="V76" s="78">
        <f t="shared" si="128"/>
        <v>11.891653813276717</v>
      </c>
      <c r="W76" s="78">
        <f t="shared" si="128"/>
        <v>16.991111424397481</v>
      </c>
      <c r="X76" s="78">
        <f t="shared" si="128"/>
        <v>0</v>
      </c>
      <c r="Y76" s="78">
        <f t="shared" si="128"/>
        <v>0</v>
      </c>
      <c r="Z76" s="78">
        <f t="shared" si="128"/>
        <v>0</v>
      </c>
      <c r="AA76" s="78">
        <f t="shared" si="128"/>
        <v>0</v>
      </c>
      <c r="AB76" s="78">
        <f t="shared" si="128"/>
        <v>15.696754558784045</v>
      </c>
      <c r="AC76" s="78">
        <f t="shared" si="128"/>
        <v>0</v>
      </c>
      <c r="AD76" s="78">
        <f t="shared" si="128"/>
        <v>0</v>
      </c>
      <c r="AE76" s="78">
        <f t="shared" si="128"/>
        <v>0</v>
      </c>
      <c r="AF76" s="78">
        <f t="shared" si="128"/>
        <v>8.847420287845015</v>
      </c>
      <c r="AG76" s="78">
        <f t="shared" si="128"/>
        <v>8.847420287845015</v>
      </c>
      <c r="AH76" s="78">
        <f t="shared" si="128"/>
        <v>0</v>
      </c>
      <c r="AI76" s="78">
        <f t="shared" si="128"/>
        <v>0</v>
      </c>
      <c r="AJ76" s="78">
        <f t="shared" si="128"/>
        <v>0</v>
      </c>
      <c r="AK76" s="78">
        <f t="shared" si="128"/>
        <v>0</v>
      </c>
      <c r="AL76" s="78">
        <f t="shared" si="128"/>
        <v>11.620725321128642</v>
      </c>
      <c r="AM76" s="78">
        <f t="shared" si="128"/>
        <v>0</v>
      </c>
      <c r="AN76" s="78">
        <f t="shared" si="128"/>
        <v>8.8460231424577813</v>
      </c>
      <c r="AO76" s="78">
        <f t="shared" si="128"/>
        <v>0</v>
      </c>
      <c r="AP76" s="78">
        <f t="shared" si="128"/>
        <v>9.5171096381037774</v>
      </c>
      <c r="AQ76" s="78">
        <f t="shared" si="128"/>
        <v>0</v>
      </c>
      <c r="AR76" s="78">
        <f t="shared" si="128"/>
        <v>0</v>
      </c>
      <c r="AS76" s="78"/>
      <c r="AV76" s="5"/>
      <c r="AW76" s="5"/>
      <c r="AX76" s="5"/>
      <c r="AY76" s="5"/>
    </row>
    <row r="77" spans="1:51" x14ac:dyDescent="0.25">
      <c r="A77" s="89"/>
      <c r="B77" s="89"/>
      <c r="C77" s="89" t="s">
        <v>193</v>
      </c>
      <c r="D77" s="89"/>
      <c r="E77" s="89" t="s">
        <v>45</v>
      </c>
      <c r="F77" s="89">
        <v>2020</v>
      </c>
      <c r="G77" s="89" t="s">
        <v>51</v>
      </c>
      <c r="H77" s="89"/>
      <c r="I77" s="78">
        <v>7.6870527446153449</v>
      </c>
      <c r="J77" s="78">
        <v>0</v>
      </c>
      <c r="K77" s="78">
        <v>0</v>
      </c>
      <c r="L77" s="78">
        <v>0</v>
      </c>
      <c r="M77" s="78">
        <v>8.847420287845015</v>
      </c>
      <c r="N77" s="78"/>
      <c r="O77" s="78">
        <v>13.162171768203061</v>
      </c>
      <c r="P77" s="78">
        <v>0</v>
      </c>
      <c r="Q77" s="78">
        <v>0</v>
      </c>
      <c r="R77" s="78">
        <v>0</v>
      </c>
      <c r="S77" s="78">
        <v>0</v>
      </c>
      <c r="T77" s="78">
        <v>17.100681060649361</v>
      </c>
      <c r="U77" s="78">
        <v>0</v>
      </c>
      <c r="V77" s="78">
        <v>11.891653813276717</v>
      </c>
      <c r="W77" s="78">
        <v>16.991111424397481</v>
      </c>
      <c r="X77" s="78">
        <v>0</v>
      </c>
      <c r="Y77" s="78">
        <v>0</v>
      </c>
      <c r="Z77" s="78">
        <v>0</v>
      </c>
      <c r="AA77" s="78"/>
      <c r="AB77" s="78">
        <v>15.696754558784045</v>
      </c>
      <c r="AC77" s="78">
        <v>0</v>
      </c>
      <c r="AD77" s="78">
        <v>0</v>
      </c>
      <c r="AE77" s="78">
        <v>0</v>
      </c>
      <c r="AF77" s="78">
        <v>8.847420287845015</v>
      </c>
      <c r="AG77" s="78">
        <v>8.847420287845015</v>
      </c>
      <c r="AH77" s="78">
        <v>0</v>
      </c>
      <c r="AI77" s="78">
        <v>0</v>
      </c>
      <c r="AJ77" s="78">
        <v>0</v>
      </c>
      <c r="AK77" s="78">
        <v>0</v>
      </c>
      <c r="AL77" s="78">
        <v>11.620725321128642</v>
      </c>
      <c r="AM77" s="78">
        <v>0</v>
      </c>
      <c r="AN77" s="78">
        <v>8.8460231424577813</v>
      </c>
      <c r="AO77" s="78">
        <v>0</v>
      </c>
      <c r="AP77" s="78">
        <v>9.5171096381037774</v>
      </c>
      <c r="AQ77" s="78">
        <v>0</v>
      </c>
      <c r="AR77" s="78">
        <v>0</v>
      </c>
      <c r="AS77" s="78"/>
      <c r="AV77" s="5"/>
      <c r="AW77" s="5"/>
      <c r="AX77" s="5"/>
      <c r="AY77" s="5"/>
    </row>
    <row r="78" spans="1:51" x14ac:dyDescent="0.25">
      <c r="A78" s="89"/>
      <c r="B78" s="89"/>
      <c r="C78" s="89" t="s">
        <v>193</v>
      </c>
      <c r="D78" s="89"/>
      <c r="E78" s="89" t="s">
        <v>45</v>
      </c>
      <c r="F78" s="89">
        <v>2030</v>
      </c>
      <c r="G78" s="89" t="s">
        <v>51</v>
      </c>
      <c r="H78" s="89"/>
      <c r="I78" s="78">
        <v>7.473930608215281</v>
      </c>
      <c r="J78" s="78">
        <v>0</v>
      </c>
      <c r="K78" s="78">
        <v>0</v>
      </c>
      <c r="L78" s="78">
        <v>0</v>
      </c>
      <c r="M78" s="78">
        <v>7.473930608215281</v>
      </c>
      <c r="N78" s="78"/>
      <c r="O78" s="78">
        <v>12.655091024187758</v>
      </c>
      <c r="P78" s="78">
        <v>0</v>
      </c>
      <c r="Q78" s="78">
        <v>0</v>
      </c>
      <c r="R78" s="78">
        <v>0</v>
      </c>
      <c r="S78" s="78">
        <v>0</v>
      </c>
      <c r="T78" s="78">
        <v>16.006549871763472</v>
      </c>
      <c r="U78" s="78">
        <v>0</v>
      </c>
      <c r="V78" s="78">
        <v>10.430177416002246</v>
      </c>
      <c r="W78" s="78">
        <v>16.600538371363704</v>
      </c>
      <c r="X78" s="78">
        <v>8.0181019945032386</v>
      </c>
      <c r="Y78" s="78">
        <v>0</v>
      </c>
      <c r="Z78" s="78">
        <v>0</v>
      </c>
      <c r="AA78" s="78"/>
      <c r="AB78" s="78">
        <v>16.139980908814071</v>
      </c>
      <c r="AC78" s="78">
        <v>0</v>
      </c>
      <c r="AD78" s="78">
        <v>0</v>
      </c>
      <c r="AE78" s="78">
        <v>0</v>
      </c>
      <c r="AF78" s="78">
        <v>8.6459571689689074</v>
      </c>
      <c r="AG78" s="78">
        <v>8.6459571689689074</v>
      </c>
      <c r="AH78" s="78">
        <v>0</v>
      </c>
      <c r="AI78" s="78">
        <v>0</v>
      </c>
      <c r="AJ78" s="78">
        <v>0</v>
      </c>
      <c r="AK78" s="78">
        <v>0</v>
      </c>
      <c r="AL78" s="78">
        <v>11.753431067952686</v>
      </c>
      <c r="AM78" s="78">
        <v>0</v>
      </c>
      <c r="AN78" s="78">
        <v>7.473930608215281</v>
      </c>
      <c r="AO78" s="78">
        <v>0</v>
      </c>
      <c r="AP78" s="78">
        <v>8.2777193323884291</v>
      </c>
      <c r="AQ78" s="78">
        <v>0</v>
      </c>
      <c r="AR78" s="78">
        <v>0</v>
      </c>
      <c r="AS78" s="78"/>
      <c r="AV78" s="5"/>
      <c r="AW78" s="5"/>
      <c r="AX78" s="5"/>
      <c r="AY78" s="5"/>
    </row>
    <row r="79" spans="1:51" x14ac:dyDescent="0.25">
      <c r="A79" s="89"/>
      <c r="B79" s="89"/>
      <c r="C79" s="89" t="s">
        <v>193</v>
      </c>
      <c r="D79" s="89"/>
      <c r="E79" s="89" t="s">
        <v>45</v>
      </c>
      <c r="F79" s="89">
        <v>2040</v>
      </c>
      <c r="G79" s="89" t="s">
        <v>51</v>
      </c>
      <c r="H79" s="89"/>
      <c r="I79" s="78">
        <v>8.611134246250618</v>
      </c>
      <c r="J79" s="78">
        <v>0</v>
      </c>
      <c r="K79" s="78">
        <v>0</v>
      </c>
      <c r="L79" s="78">
        <v>0</v>
      </c>
      <c r="M79" s="78">
        <v>8.611134246250618</v>
      </c>
      <c r="N79" s="78"/>
      <c r="O79" s="78">
        <v>13.137066121692257</v>
      </c>
      <c r="P79" s="78">
        <v>0</v>
      </c>
      <c r="Q79" s="78">
        <v>0</v>
      </c>
      <c r="R79" s="78">
        <v>0</v>
      </c>
      <c r="S79" s="78">
        <v>0</v>
      </c>
      <c r="T79" s="78">
        <v>15.541663321940124</v>
      </c>
      <c r="U79" s="78">
        <v>0</v>
      </c>
      <c r="V79" s="78">
        <v>10.221027159957186</v>
      </c>
      <c r="W79" s="78">
        <v>16.121414696328362</v>
      </c>
      <c r="X79" s="78">
        <v>9.1586043435354725</v>
      </c>
      <c r="Y79" s="78">
        <v>0</v>
      </c>
      <c r="Z79" s="78">
        <v>0</v>
      </c>
      <c r="AA79" s="78"/>
      <c r="AB79" s="78">
        <v>16.144783692465897</v>
      </c>
      <c r="AC79" s="78">
        <v>0</v>
      </c>
      <c r="AD79" s="78">
        <v>0</v>
      </c>
      <c r="AE79" s="78">
        <v>8.8467511596483099</v>
      </c>
      <c r="AF79" s="78">
        <v>9.8018152350425769</v>
      </c>
      <c r="AG79" s="78">
        <v>9.8018152350425769</v>
      </c>
      <c r="AH79" s="78">
        <v>0</v>
      </c>
      <c r="AI79" s="78">
        <v>0</v>
      </c>
      <c r="AJ79" s="78">
        <v>0</v>
      </c>
      <c r="AK79" s="78">
        <v>0</v>
      </c>
      <c r="AL79" s="78">
        <v>10.540934446029912</v>
      </c>
      <c r="AM79" s="78">
        <v>0</v>
      </c>
      <c r="AN79" s="78">
        <v>8.611134246250618</v>
      </c>
      <c r="AO79" s="78">
        <v>0</v>
      </c>
      <c r="AP79" s="78">
        <v>8.1449228878468602</v>
      </c>
      <c r="AQ79" s="78">
        <v>0</v>
      </c>
      <c r="AR79" s="78">
        <v>0</v>
      </c>
      <c r="AS79" s="78"/>
      <c r="AV79" s="5"/>
      <c r="AW79" s="5"/>
      <c r="AX79" s="5"/>
      <c r="AY79" s="5"/>
    </row>
    <row r="80" spans="1:51" x14ac:dyDescent="0.25">
      <c r="A80" s="89"/>
      <c r="B80" s="89"/>
      <c r="C80" s="89" t="s">
        <v>193</v>
      </c>
      <c r="D80" s="89"/>
      <c r="E80" s="89" t="s">
        <v>45</v>
      </c>
      <c r="F80" s="89">
        <v>2050</v>
      </c>
      <c r="G80" s="89" t="s">
        <v>51</v>
      </c>
      <c r="H80" s="89"/>
      <c r="I80" s="78">
        <v>8.8052452203055616</v>
      </c>
      <c r="J80" s="78">
        <v>0</v>
      </c>
      <c r="K80" s="78">
        <v>0</v>
      </c>
      <c r="L80" s="78">
        <v>0</v>
      </c>
      <c r="M80" s="78">
        <v>10.019244244145439</v>
      </c>
      <c r="N80" s="78"/>
      <c r="O80" s="78">
        <v>13.723286333179054</v>
      </c>
      <c r="P80" s="78">
        <v>0</v>
      </c>
      <c r="Q80" s="78">
        <v>0</v>
      </c>
      <c r="R80" s="78">
        <v>0</v>
      </c>
      <c r="S80" s="78">
        <v>0</v>
      </c>
      <c r="T80" s="78">
        <v>15.231155731805693</v>
      </c>
      <c r="U80" s="78">
        <v>0</v>
      </c>
      <c r="V80" s="78">
        <v>10.061552965378844</v>
      </c>
      <c r="W80" s="78">
        <v>15.801022066516076</v>
      </c>
      <c r="X80" s="78">
        <v>9.3568387063365428</v>
      </c>
      <c r="Y80" s="78">
        <v>0</v>
      </c>
      <c r="Z80" s="78">
        <v>0</v>
      </c>
      <c r="AA80" s="78"/>
      <c r="AB80" s="78">
        <v>15.870637696870507</v>
      </c>
      <c r="AC80" s="78">
        <v>0</v>
      </c>
      <c r="AD80" s="78">
        <v>0</v>
      </c>
      <c r="AE80" s="78">
        <v>8.8912377927817197</v>
      </c>
      <c r="AF80" s="78">
        <v>10.019244244145437</v>
      </c>
      <c r="AG80" s="78">
        <v>10.019244244145437</v>
      </c>
      <c r="AH80" s="78">
        <v>0</v>
      </c>
      <c r="AI80" s="78">
        <v>0</v>
      </c>
      <c r="AJ80" s="78">
        <v>0</v>
      </c>
      <c r="AK80" s="78">
        <v>0</v>
      </c>
      <c r="AL80" s="78">
        <v>10.186735461503551</v>
      </c>
      <c r="AM80" s="78">
        <v>0</v>
      </c>
      <c r="AN80" s="78">
        <v>10.003162306796854</v>
      </c>
      <c r="AO80" s="78">
        <v>0</v>
      </c>
      <c r="AP80" s="78">
        <v>8.0316977386391635</v>
      </c>
      <c r="AQ80" s="78">
        <v>0</v>
      </c>
      <c r="AR80" s="78">
        <v>0</v>
      </c>
      <c r="AS80" s="78"/>
      <c r="AV80" s="5"/>
      <c r="AW80" s="5"/>
      <c r="AX80" s="5"/>
      <c r="AY80" s="5"/>
    </row>
    <row r="81" spans="1:51" x14ac:dyDescent="0.25">
      <c r="A81" s="89"/>
      <c r="B81" s="89" t="s">
        <v>46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V81" s="12"/>
      <c r="AW81" s="11"/>
      <c r="AX81" s="11"/>
      <c r="AY81" s="11"/>
    </row>
    <row r="82" spans="1:51" x14ac:dyDescent="0.25">
      <c r="A82" s="89" t="s">
        <v>59</v>
      </c>
      <c r="B82" s="89" t="s">
        <v>42</v>
      </c>
      <c r="C82" s="89"/>
      <c r="D82" s="89" t="s">
        <v>40</v>
      </c>
      <c r="E82" s="89" t="s">
        <v>41</v>
      </c>
      <c r="F82" s="89">
        <v>2005</v>
      </c>
      <c r="G82" s="89" t="s">
        <v>54</v>
      </c>
      <c r="H82" s="89"/>
      <c r="I82" s="78">
        <f>I83</f>
        <v>1.811120960599125</v>
      </c>
      <c r="J82" s="78">
        <f t="shared" ref="J82:AR82" si="129">J83</f>
        <v>4.7410587559724338</v>
      </c>
      <c r="K82" s="78">
        <f t="shared" si="129"/>
        <v>38.783815830261567</v>
      </c>
      <c r="L82" s="78">
        <f t="shared" si="129"/>
        <v>6.6545178901731683</v>
      </c>
      <c r="M82" s="78">
        <f t="shared" si="129"/>
        <v>1.6140905284960574</v>
      </c>
      <c r="N82" s="78">
        <f t="shared" si="129"/>
        <v>4.4775205313785333</v>
      </c>
      <c r="O82" s="78">
        <f t="shared" si="129"/>
        <v>3.940475013651104</v>
      </c>
      <c r="P82" s="78">
        <f t="shared" si="129"/>
        <v>56.250129595085752</v>
      </c>
      <c r="Q82" s="78">
        <f t="shared" si="129"/>
        <v>103.9668708899014</v>
      </c>
      <c r="R82" s="78">
        <f t="shared" si="129"/>
        <v>43.655092675074414</v>
      </c>
      <c r="S82" s="78">
        <f t="shared" si="129"/>
        <v>8.9301983502646411</v>
      </c>
      <c r="T82" s="78">
        <f t="shared" si="129"/>
        <v>89.558098226637298</v>
      </c>
      <c r="U82" s="78">
        <f t="shared" si="129"/>
        <v>3.7091612976390316</v>
      </c>
      <c r="V82" s="78">
        <f t="shared" si="129"/>
        <v>259.81735666638275</v>
      </c>
      <c r="W82" s="78">
        <f t="shared" si="129"/>
        <v>7.0574856808669875</v>
      </c>
      <c r="X82" s="78">
        <f t="shared" si="129"/>
        <v>3.2519335716657265</v>
      </c>
      <c r="Y82" s="78">
        <f t="shared" si="129"/>
        <v>72.16192256805256</v>
      </c>
      <c r="Z82" s="78">
        <f t="shared" si="129"/>
        <v>18.077271420782274</v>
      </c>
      <c r="AA82" s="78">
        <f t="shared" si="129"/>
        <v>0.28440221416654821</v>
      </c>
      <c r="AB82" s="78">
        <f t="shared" si="129"/>
        <v>118.2398446235004</v>
      </c>
      <c r="AC82" s="78">
        <f t="shared" si="129"/>
        <v>10.943544126816452</v>
      </c>
      <c r="AD82" s="78">
        <f t="shared" si="129"/>
        <v>1.5219224525225949</v>
      </c>
      <c r="AE82" s="78">
        <f t="shared" si="129"/>
        <v>7.3039899847457397</v>
      </c>
      <c r="AF82" s="78">
        <f t="shared" si="129"/>
        <v>0.24923990453185182</v>
      </c>
      <c r="AG82" s="78">
        <f t="shared" si="129"/>
        <v>0.78644194996021377</v>
      </c>
      <c r="AH82" s="78">
        <f t="shared" si="129"/>
        <v>7.3039899847457397</v>
      </c>
      <c r="AI82" s="78">
        <f t="shared" si="129"/>
        <v>49.264473085666609</v>
      </c>
      <c r="AJ82" s="78">
        <f t="shared" si="129"/>
        <v>3.322777156980059</v>
      </c>
      <c r="AK82" s="78">
        <f t="shared" si="129"/>
        <v>66.249669096102309</v>
      </c>
      <c r="AL82" s="78">
        <f t="shared" si="129"/>
        <v>21.712043752380172</v>
      </c>
      <c r="AM82" s="78">
        <f t="shared" si="129"/>
        <v>21.917103317150413</v>
      </c>
      <c r="AN82" s="78">
        <f t="shared" si="129"/>
        <v>10.456540444338358</v>
      </c>
      <c r="AO82" s="78">
        <f t="shared" si="129"/>
        <v>17.602548615887358</v>
      </c>
      <c r="AP82" s="78">
        <f t="shared" si="129"/>
        <v>1.5467677422777864</v>
      </c>
      <c r="AQ82" s="78">
        <f t="shared" si="129"/>
        <v>16.473736369504316</v>
      </c>
      <c r="AR82" s="78">
        <f t="shared" si="129"/>
        <v>159.99713884530243</v>
      </c>
      <c r="AS82" s="78"/>
      <c r="AV82" s="58"/>
      <c r="AW82" s="60"/>
      <c r="AX82" s="58"/>
      <c r="AY82" s="58"/>
    </row>
    <row r="83" spans="1:51" x14ac:dyDescent="0.25">
      <c r="A83" s="89" t="s">
        <v>59</v>
      </c>
      <c r="B83" s="89" t="s">
        <v>42</v>
      </c>
      <c r="C83" s="89"/>
      <c r="D83" s="89" t="s">
        <v>40</v>
      </c>
      <c r="E83" s="89" t="s">
        <v>41</v>
      </c>
      <c r="F83" s="89">
        <v>2010</v>
      </c>
      <c r="G83" s="89" t="s">
        <v>54</v>
      </c>
      <c r="H83" s="89"/>
      <c r="I83" s="60">
        <v>1.811120960599125</v>
      </c>
      <c r="J83" s="60">
        <v>4.7410587559724338</v>
      </c>
      <c r="K83" s="60">
        <v>38.783815830261567</v>
      </c>
      <c r="L83" s="60">
        <v>6.6545178901731683</v>
      </c>
      <c r="M83" s="60">
        <v>1.6140905284960574</v>
      </c>
      <c r="N83" s="102">
        <v>4.4775205313785333</v>
      </c>
      <c r="O83" s="60">
        <v>3.940475013651104</v>
      </c>
      <c r="P83" s="60">
        <v>56.250129595085752</v>
      </c>
      <c r="Q83" s="60">
        <v>103.9668708899014</v>
      </c>
      <c r="R83" s="60">
        <v>43.655092675074414</v>
      </c>
      <c r="S83" s="60">
        <v>8.9301983502646411</v>
      </c>
      <c r="T83" s="60">
        <v>89.558098226637298</v>
      </c>
      <c r="U83" s="60">
        <v>3.7091612976390316</v>
      </c>
      <c r="V83" s="60">
        <v>259.81735666638275</v>
      </c>
      <c r="W83" s="60">
        <v>7.0574856808669875</v>
      </c>
      <c r="X83" s="60">
        <v>3.2519335716657265</v>
      </c>
      <c r="Y83" s="60">
        <v>72.16192256805256</v>
      </c>
      <c r="Z83" s="60">
        <v>18.077271420782274</v>
      </c>
      <c r="AA83" s="102">
        <v>0.28440221416654821</v>
      </c>
      <c r="AB83" s="60">
        <v>118.2398446235004</v>
      </c>
      <c r="AC83" s="60">
        <v>10.943544126816452</v>
      </c>
      <c r="AD83" s="60">
        <v>1.5219224525225949</v>
      </c>
      <c r="AE83" s="60">
        <v>7.3039899847457397</v>
      </c>
      <c r="AF83" s="60">
        <v>0.24923990453185182</v>
      </c>
      <c r="AG83" s="60">
        <v>0.78644194996021377</v>
      </c>
      <c r="AH83" s="60">
        <v>7.3039899847457397</v>
      </c>
      <c r="AI83" s="60">
        <v>49.264473085666609</v>
      </c>
      <c r="AJ83" s="102">
        <v>3.322777156980059</v>
      </c>
      <c r="AK83" s="60">
        <v>66.249669096102309</v>
      </c>
      <c r="AL83" s="60">
        <v>21.712043752380172</v>
      </c>
      <c r="AM83" s="60">
        <v>21.917103317150413</v>
      </c>
      <c r="AN83" s="60">
        <v>10.456540444338358</v>
      </c>
      <c r="AO83" s="60">
        <v>17.602548615887358</v>
      </c>
      <c r="AP83" s="60">
        <v>1.5467677422777864</v>
      </c>
      <c r="AQ83" s="60">
        <v>16.473736369504316</v>
      </c>
      <c r="AR83" s="60">
        <v>159.99713884530243</v>
      </c>
      <c r="AS83" s="60"/>
      <c r="AU83" s="60">
        <f>SUM(J83:L83,O83:Z83,AB83:AE83,AH83:AI83,AK83:AM83,AO83:AR83)</f>
        <v>1220.6321604290135</v>
      </c>
      <c r="AV83" s="58"/>
      <c r="AW83" s="58"/>
      <c r="AX83" s="58"/>
      <c r="AY83" s="58"/>
    </row>
    <row r="84" spans="1:51" x14ac:dyDescent="0.25">
      <c r="A84" s="89"/>
      <c r="B84" s="89" t="s">
        <v>42</v>
      </c>
      <c r="C84" s="89"/>
      <c r="D84" s="89" t="s">
        <v>40</v>
      </c>
      <c r="E84" s="89" t="s">
        <v>41</v>
      </c>
      <c r="F84" s="89">
        <v>2020</v>
      </c>
      <c r="G84" s="89" t="s">
        <v>54</v>
      </c>
      <c r="H84" s="89"/>
      <c r="I84" s="60">
        <v>0.81250570974892899</v>
      </c>
      <c r="J84" s="60">
        <v>0.27354247525964914</v>
      </c>
      <c r="K84" s="60">
        <v>10.772889584663195</v>
      </c>
      <c r="L84" s="60">
        <v>2.929931562948132</v>
      </c>
      <c r="M84" s="60">
        <v>0.83849434912777521</v>
      </c>
      <c r="N84" s="102">
        <v>1.5418002780966904</v>
      </c>
      <c r="O84" s="60">
        <v>2.9248388693441658</v>
      </c>
      <c r="P84" s="60">
        <v>41.880988129800635</v>
      </c>
      <c r="Q84" s="60">
        <v>42.776386913532988</v>
      </c>
      <c r="R84" s="60">
        <v>31.352340072796416</v>
      </c>
      <c r="S84" s="60">
        <v>6.2533321645677162</v>
      </c>
      <c r="T84" s="60">
        <v>65.09090266224112</v>
      </c>
      <c r="U84" s="60">
        <v>0.80675538228062749</v>
      </c>
      <c r="V84" s="60">
        <v>56.240485476715449</v>
      </c>
      <c r="W84" s="60">
        <v>2.4393495168143313</v>
      </c>
      <c r="X84" s="60">
        <v>2.1116991293749856</v>
      </c>
      <c r="Y84" s="60">
        <v>53.862156975663829</v>
      </c>
      <c r="Z84" s="60">
        <v>3.8839499360819336</v>
      </c>
      <c r="AA84" s="102">
        <v>5.1033443661902572E-2</v>
      </c>
      <c r="AB84" s="60">
        <v>59.523723271320648</v>
      </c>
      <c r="AC84" s="60">
        <v>11.025790734949441</v>
      </c>
      <c r="AD84" s="60">
        <v>0</v>
      </c>
      <c r="AE84" s="60">
        <v>5.3661074481753452</v>
      </c>
      <c r="AF84" s="60">
        <v>0.1760382342362489</v>
      </c>
      <c r="AG84" s="60">
        <v>0.50119560334112023</v>
      </c>
      <c r="AH84" s="60">
        <v>0</v>
      </c>
      <c r="AI84" s="60">
        <v>25.657672215721618</v>
      </c>
      <c r="AJ84" s="102">
        <v>1.0597325263573065</v>
      </c>
      <c r="AK84" s="60">
        <v>48.482452778128703</v>
      </c>
      <c r="AL84" s="60">
        <v>10.626413712637845</v>
      </c>
      <c r="AM84" s="60">
        <v>17.041079856228126</v>
      </c>
      <c r="AN84" s="60">
        <v>8.8291387080548169</v>
      </c>
      <c r="AO84" s="60">
        <v>5.1664173727450411</v>
      </c>
      <c r="AP84" s="60">
        <v>0.84824035542671983</v>
      </c>
      <c r="AQ84" s="60">
        <v>10.515290209582524</v>
      </c>
      <c r="AR84" s="60">
        <v>66.832169845315548</v>
      </c>
      <c r="AS84" s="60"/>
      <c r="AV84" s="60">
        <f>SUM(J84:L84,O84:Z84,AB84:AE84,AH84:AI84,AK84:AM84,AO84:AR84)</f>
        <v>584.68490665231661</v>
      </c>
      <c r="AW84" s="58"/>
      <c r="AX84" s="58"/>
      <c r="AY84" s="58"/>
    </row>
    <row r="85" spans="1:51" x14ac:dyDescent="0.25">
      <c r="A85" s="89"/>
      <c r="B85" s="89" t="s">
        <v>42</v>
      </c>
      <c r="C85" s="89"/>
      <c r="D85" s="89" t="s">
        <v>40</v>
      </c>
      <c r="E85" s="89" t="s">
        <v>41</v>
      </c>
      <c r="F85" s="89">
        <v>2030</v>
      </c>
      <c r="G85" s="89" t="s">
        <v>54</v>
      </c>
      <c r="H85" s="89"/>
      <c r="I85" s="60">
        <v>0.81196891974287821</v>
      </c>
      <c r="J85" s="60">
        <v>0.2730036421161588</v>
      </c>
      <c r="K85" s="60">
        <v>10.824366060968208</v>
      </c>
      <c r="L85" s="60">
        <v>3.3719195938349289</v>
      </c>
      <c r="M85" s="60">
        <v>0.79528901238207506</v>
      </c>
      <c r="N85" s="102">
        <v>1.4014691312540526</v>
      </c>
      <c r="O85" s="60">
        <v>3.0379495294555801</v>
      </c>
      <c r="P85" s="60">
        <v>37.698160912532344</v>
      </c>
      <c r="Q85" s="60">
        <v>43.596188190812775</v>
      </c>
      <c r="R85" s="60">
        <v>31.671723837786857</v>
      </c>
      <c r="S85" s="60">
        <v>6.3600959892509437</v>
      </c>
      <c r="T85" s="60">
        <v>67.939012296835642</v>
      </c>
      <c r="U85" s="60">
        <v>0.79829484881808965</v>
      </c>
      <c r="V85" s="60">
        <v>56.162401733124547</v>
      </c>
      <c r="W85" s="60">
        <v>2.5309449492635823</v>
      </c>
      <c r="X85" s="60">
        <v>2.2520651002138568</v>
      </c>
      <c r="Y85" s="60">
        <v>52.777712715257103</v>
      </c>
      <c r="Z85" s="60">
        <v>4.0333506186999291</v>
      </c>
      <c r="AA85" s="102">
        <v>4.9647322297705708E-2</v>
      </c>
      <c r="AB85" s="60">
        <v>58.557944301074969</v>
      </c>
      <c r="AC85" s="60">
        <v>12.639556857244864</v>
      </c>
      <c r="AD85" s="60">
        <v>0</v>
      </c>
      <c r="AE85" s="60">
        <v>5.9081423627786682</v>
      </c>
      <c r="AF85" s="60">
        <v>0.17005291935910208</v>
      </c>
      <c r="AG85" s="60">
        <v>0.50651972088938035</v>
      </c>
      <c r="AH85" s="60">
        <v>0</v>
      </c>
      <c r="AI85" s="60">
        <v>25.793075783088213</v>
      </c>
      <c r="AJ85" s="102">
        <v>0.97385822557765012</v>
      </c>
      <c r="AK85" s="60">
        <v>56.196987913338987</v>
      </c>
      <c r="AL85" s="60">
        <v>11.16907818431859</v>
      </c>
      <c r="AM85" s="60">
        <v>17.900823384852668</v>
      </c>
      <c r="AN85" s="60">
        <v>9.0899138841329297</v>
      </c>
      <c r="AO85" s="60">
        <v>4.9347602317743977</v>
      </c>
      <c r="AP85" s="60">
        <v>0.85955217552448149</v>
      </c>
      <c r="AQ85" s="60">
        <v>10.281661044710898</v>
      </c>
      <c r="AR85" s="60">
        <v>68.49178908950455</v>
      </c>
      <c r="AS85" s="60"/>
      <c r="AV85" s="58"/>
      <c r="AW85" s="60">
        <f>SUM(J85:L85,O85:Z85,AB85:AE85,AH85:AI85,AK85:AM85,AO85:AR85)</f>
        <v>596.06056134718199</v>
      </c>
      <c r="AX85" s="58"/>
      <c r="AY85" s="58"/>
    </row>
    <row r="86" spans="1:51" x14ac:dyDescent="0.25">
      <c r="A86" s="89"/>
      <c r="B86" s="89" t="s">
        <v>42</v>
      </c>
      <c r="C86" s="89"/>
      <c r="D86" s="89" t="s">
        <v>40</v>
      </c>
      <c r="E86" s="89" t="s">
        <v>41</v>
      </c>
      <c r="F86" s="89">
        <v>2040</v>
      </c>
      <c r="G86" s="89" t="s">
        <v>54</v>
      </c>
      <c r="H86" s="89"/>
      <c r="I86" s="60">
        <v>0.81289814620313627</v>
      </c>
      <c r="J86" s="60">
        <v>0.28436344832915134</v>
      </c>
      <c r="K86" s="60">
        <v>10.878577543848571</v>
      </c>
      <c r="L86" s="60">
        <v>3.2236078832796826</v>
      </c>
      <c r="M86" s="60">
        <v>0.77671732843017682</v>
      </c>
      <c r="N86" s="102">
        <v>1.5504064211448847</v>
      </c>
      <c r="O86" s="60">
        <v>3.1973710351285156</v>
      </c>
      <c r="P86" s="60">
        <v>36.221883835649663</v>
      </c>
      <c r="Q86" s="60">
        <v>44.806857333952017</v>
      </c>
      <c r="R86" s="60">
        <v>31.506796458925578</v>
      </c>
      <c r="S86" s="60">
        <v>6.4361915840706896</v>
      </c>
      <c r="T86" s="60">
        <v>71.468292055551217</v>
      </c>
      <c r="U86" s="60">
        <v>0.98023846604584408</v>
      </c>
      <c r="V86" s="60">
        <v>56.055081249248175</v>
      </c>
      <c r="W86" s="60">
        <v>2.8282417805417315</v>
      </c>
      <c r="X86" s="60">
        <v>2.3386551951691761</v>
      </c>
      <c r="Y86" s="60">
        <v>53.857867921074288</v>
      </c>
      <c r="Z86" s="60">
        <v>4.0295481460315061</v>
      </c>
      <c r="AA86" s="102">
        <v>5.3992166573944123E-2</v>
      </c>
      <c r="AB86" s="60">
        <v>56.823426406940158</v>
      </c>
      <c r="AC86" s="60">
        <v>13.940066768041184</v>
      </c>
      <c r="AD86" s="60">
        <v>0</v>
      </c>
      <c r="AE86" s="60">
        <v>6.1765632118969238</v>
      </c>
      <c r="AF86" s="60">
        <v>0.16638553500499609</v>
      </c>
      <c r="AG86" s="60">
        <v>0.50387057826020354</v>
      </c>
      <c r="AH86" s="60">
        <v>0</v>
      </c>
      <c r="AI86" s="60">
        <v>25.768052835230293</v>
      </c>
      <c r="AJ86" s="102">
        <v>5.3992166573944123E-2</v>
      </c>
      <c r="AK86" s="60">
        <v>64.391583496171918</v>
      </c>
      <c r="AL86" s="60">
        <v>11.898659459986522</v>
      </c>
      <c r="AM86" s="60">
        <v>16.636690553188963</v>
      </c>
      <c r="AN86" s="60">
        <v>9.0450230233114439</v>
      </c>
      <c r="AO86" s="60">
        <v>5.2156038953255255</v>
      </c>
      <c r="AP86" s="60">
        <v>0.83370759521893645</v>
      </c>
      <c r="AQ86" s="60">
        <v>9.7860196967306816</v>
      </c>
      <c r="AR86" s="60">
        <v>70.000694759425841</v>
      </c>
      <c r="AS86" s="60"/>
      <c r="AV86" s="58"/>
      <c r="AW86" s="60"/>
      <c r="AX86" s="60">
        <f>SUM(J86:L86,O86:Z86,AB86:AE86,AH86:AI86,AK86:AM86,AO86:AR86)</f>
        <v>609.58464261500274</v>
      </c>
      <c r="AY86" s="58"/>
    </row>
    <row r="87" spans="1:51" x14ac:dyDescent="0.25">
      <c r="A87" s="89"/>
      <c r="B87" s="89" t="s">
        <v>42</v>
      </c>
      <c r="C87" s="89"/>
      <c r="D87" s="89" t="s">
        <v>40</v>
      </c>
      <c r="E87" s="91" t="s">
        <v>41</v>
      </c>
      <c r="F87" s="91">
        <v>2050</v>
      </c>
      <c r="G87" s="91" t="s">
        <v>54</v>
      </c>
      <c r="H87" s="91"/>
      <c r="I87" s="61">
        <v>0.81323542472962529</v>
      </c>
      <c r="J87" s="61">
        <v>0.29572325454214388</v>
      </c>
      <c r="K87" s="61">
        <v>10.932789026728932</v>
      </c>
      <c r="L87" s="61">
        <v>3.0752961727244372</v>
      </c>
      <c r="M87" s="61">
        <v>0.75628332640036122</v>
      </c>
      <c r="N87" s="102">
        <v>1.6993437110357168</v>
      </c>
      <c r="O87" s="61">
        <v>3.356792540801453</v>
      </c>
      <c r="P87" s="61">
        <v>34.745606758766982</v>
      </c>
      <c r="Q87" s="61">
        <v>46.017526477091273</v>
      </c>
      <c r="R87" s="61">
        <v>31.341869080064299</v>
      </c>
      <c r="S87" s="61">
        <v>6.5122871788904337</v>
      </c>
      <c r="T87" s="61">
        <v>74.99757181426682</v>
      </c>
      <c r="U87" s="61">
        <v>1.1621820832735983</v>
      </c>
      <c r="V87" s="61">
        <v>55.947760765371818</v>
      </c>
      <c r="W87" s="61">
        <v>3.1255386118198798</v>
      </c>
      <c r="X87" s="61">
        <v>2.3764056855937139</v>
      </c>
      <c r="Y87" s="61">
        <v>54.93802312689148</v>
      </c>
      <c r="Z87" s="61">
        <v>4.0257456733630832</v>
      </c>
      <c r="AA87" s="102">
        <v>5.8337010850182544E-2</v>
      </c>
      <c r="AB87" s="61">
        <v>55.08890851280534</v>
      </c>
      <c r="AC87" s="61">
        <v>15.24057667883751</v>
      </c>
      <c r="AD87" s="61">
        <v>0</v>
      </c>
      <c r="AE87" s="61">
        <v>6.4449840610151794</v>
      </c>
      <c r="AF87" s="61">
        <v>0.16204721493316104</v>
      </c>
      <c r="AG87" s="61">
        <v>0.50113413618444425</v>
      </c>
      <c r="AH87" s="61">
        <v>0</v>
      </c>
      <c r="AI87" s="61">
        <v>25.74302988737238</v>
      </c>
      <c r="AJ87" s="102">
        <v>5.8337010850182544E-2</v>
      </c>
      <c r="AK87" s="61">
        <v>72.58617907900485</v>
      </c>
      <c r="AL87" s="61">
        <v>12.628240735654455</v>
      </c>
      <c r="AM87" s="61">
        <v>15.372557721525263</v>
      </c>
      <c r="AN87" s="61">
        <v>8.9938843352748101</v>
      </c>
      <c r="AO87" s="61">
        <v>5.4964475588766506</v>
      </c>
      <c r="AP87" s="61">
        <v>0.80786301491339141</v>
      </c>
      <c r="AQ87" s="61">
        <v>9.2903783487504672</v>
      </c>
      <c r="AR87" s="61">
        <v>71.509600429347117</v>
      </c>
      <c r="AS87" s="71"/>
      <c r="AV87" s="58"/>
      <c r="AW87" s="60"/>
      <c r="AX87" s="60"/>
      <c r="AY87" s="60">
        <f>SUM(J87:L87,O87:Z87,AB87:AE87,AH87:AI87,AK87:AM87,AO87:AR87)</f>
        <v>623.05988427829288</v>
      </c>
    </row>
    <row r="88" spans="1:51" x14ac:dyDescent="0.25">
      <c r="A88" s="89"/>
      <c r="B88" s="89"/>
      <c r="C88" s="89" t="s">
        <v>193</v>
      </c>
      <c r="D88" s="89"/>
      <c r="E88" s="89" t="s">
        <v>45</v>
      </c>
      <c r="F88" s="89">
        <v>2005</v>
      </c>
      <c r="G88" s="89" t="s">
        <v>54</v>
      </c>
      <c r="H88" s="89"/>
      <c r="I88" s="78">
        <f>I89</f>
        <v>3.8799748647008969</v>
      </c>
      <c r="J88" s="78">
        <f t="shared" ref="J88:AQ88" si="130">J89</f>
        <v>6.0805788535832166</v>
      </c>
      <c r="K88" s="78">
        <f t="shared" si="130"/>
        <v>6.1771321429928676</v>
      </c>
      <c r="L88" s="78">
        <f t="shared" si="130"/>
        <v>3.4026473080721957</v>
      </c>
      <c r="M88" s="78">
        <f t="shared" si="130"/>
        <v>3.9434188883503829</v>
      </c>
      <c r="N88" s="78">
        <f t="shared" si="130"/>
        <v>6.0805788535832166</v>
      </c>
      <c r="O88" s="78">
        <f t="shared" si="130"/>
        <v>4.2513435632173477</v>
      </c>
      <c r="P88" s="78">
        <f t="shared" si="130"/>
        <v>3.7313001701868229</v>
      </c>
      <c r="Q88" s="78">
        <f t="shared" si="130"/>
        <v>5.8884459493416657</v>
      </c>
      <c r="R88" s="78">
        <f t="shared" si="130"/>
        <v>6.9958093430515529</v>
      </c>
      <c r="S88" s="78">
        <f t="shared" si="130"/>
        <v>3.7685307731339597</v>
      </c>
      <c r="T88" s="78">
        <f t="shared" si="130"/>
        <v>4.5576852663586465</v>
      </c>
      <c r="U88" s="78">
        <f t="shared" si="130"/>
        <v>6.1770044739691139</v>
      </c>
      <c r="V88" s="78">
        <f t="shared" si="130"/>
        <v>6.3011424781430421</v>
      </c>
      <c r="W88" s="78">
        <f t="shared" si="130"/>
        <v>4.2724389804084453</v>
      </c>
      <c r="X88" s="78">
        <f t="shared" si="130"/>
        <v>3.9682157342097413</v>
      </c>
      <c r="Y88" s="78">
        <f t="shared" si="130"/>
        <v>3.5608086624156048</v>
      </c>
      <c r="Z88" s="78">
        <f t="shared" si="130"/>
        <v>5.9817027788297663</v>
      </c>
      <c r="AA88" s="78">
        <f t="shared" si="130"/>
        <v>6.5133351451588695</v>
      </c>
      <c r="AB88" s="78">
        <f t="shared" si="130"/>
        <v>4.9931228690598122</v>
      </c>
      <c r="AC88" s="78">
        <f t="shared" si="130"/>
        <v>3.5813063590542651</v>
      </c>
      <c r="AD88" s="78">
        <f t="shared" si="130"/>
        <v>6.0319113581884967</v>
      </c>
      <c r="AE88" s="78">
        <f t="shared" si="130"/>
        <v>3.5579344212160482</v>
      </c>
      <c r="AF88" s="78">
        <f t="shared" si="130"/>
        <v>3.8823944017846621</v>
      </c>
      <c r="AG88" s="78">
        <f t="shared" si="130"/>
        <v>3.800074825100495</v>
      </c>
      <c r="AH88" s="78">
        <f t="shared" si="130"/>
        <v>3.4529255260637912</v>
      </c>
      <c r="AI88" s="78">
        <f t="shared" si="130"/>
        <v>6.1281818232395278</v>
      </c>
      <c r="AJ88" s="78">
        <f t="shared" si="130"/>
        <v>6.5133351451588695</v>
      </c>
      <c r="AK88" s="78">
        <f t="shared" si="130"/>
        <v>3.5967000297339338</v>
      </c>
      <c r="AL88" s="78">
        <f t="shared" si="130"/>
        <v>3.9016881283826734</v>
      </c>
      <c r="AM88" s="78">
        <f t="shared" si="130"/>
        <v>3.4882101388150355</v>
      </c>
      <c r="AN88" s="78">
        <f t="shared" si="130"/>
        <v>4.3280779352030692</v>
      </c>
      <c r="AO88" s="78">
        <f t="shared" si="130"/>
        <v>6.5133351451588695</v>
      </c>
      <c r="AP88" s="78">
        <f t="shared" si="130"/>
        <v>4.1742409929725026</v>
      </c>
      <c r="AQ88" s="78">
        <f t="shared" si="130"/>
        <v>3.8299482119893344</v>
      </c>
      <c r="AR88" s="78">
        <f>AR89</f>
        <v>6.4487502871554998</v>
      </c>
      <c r="AS88" s="78"/>
      <c r="AV88" s="5"/>
      <c r="AW88" s="5"/>
      <c r="AX88" s="5"/>
      <c r="AY88" s="5"/>
    </row>
    <row r="89" spans="1:51" x14ac:dyDescent="0.25">
      <c r="A89" s="89"/>
      <c r="B89" s="89"/>
      <c r="C89" s="89" t="s">
        <v>193</v>
      </c>
      <c r="D89" s="89"/>
      <c r="E89" s="89" t="s">
        <v>45</v>
      </c>
      <c r="F89" s="89">
        <v>2010</v>
      </c>
      <c r="G89" s="89" t="s">
        <v>54</v>
      </c>
      <c r="H89" s="89"/>
      <c r="I89" s="60">
        <v>3.8799748647008969</v>
      </c>
      <c r="J89" s="60">
        <v>6.0805788535832166</v>
      </c>
      <c r="K89" s="60">
        <v>6.1771321429928676</v>
      </c>
      <c r="L89" s="60">
        <v>3.4026473080721957</v>
      </c>
      <c r="M89" s="60">
        <v>3.9434188883503829</v>
      </c>
      <c r="N89" s="60">
        <v>6.0805788535832166</v>
      </c>
      <c r="O89" s="60">
        <v>4.2513435632173477</v>
      </c>
      <c r="P89" s="60">
        <v>3.7313001701868229</v>
      </c>
      <c r="Q89" s="60">
        <v>5.8884459493416657</v>
      </c>
      <c r="R89" s="60">
        <v>6.9958093430515529</v>
      </c>
      <c r="S89" s="60">
        <v>3.7685307731339597</v>
      </c>
      <c r="T89" s="60">
        <v>4.5576852663586465</v>
      </c>
      <c r="U89" s="60">
        <v>6.1770044739691139</v>
      </c>
      <c r="V89" s="60">
        <v>6.3011424781430421</v>
      </c>
      <c r="W89" s="60">
        <v>4.2724389804084453</v>
      </c>
      <c r="X89" s="60">
        <v>3.9682157342097413</v>
      </c>
      <c r="Y89" s="60">
        <v>3.5608086624156048</v>
      </c>
      <c r="Z89" s="60">
        <v>5.9817027788297663</v>
      </c>
      <c r="AA89" s="60">
        <v>6.5133351451588695</v>
      </c>
      <c r="AB89" s="60">
        <v>4.9931228690598122</v>
      </c>
      <c r="AC89" s="60">
        <v>3.5813063590542651</v>
      </c>
      <c r="AD89" s="60">
        <v>6.0319113581884967</v>
      </c>
      <c r="AE89" s="60">
        <v>3.5579344212160482</v>
      </c>
      <c r="AF89" s="60">
        <v>3.8823944017846621</v>
      </c>
      <c r="AG89" s="60">
        <v>3.800074825100495</v>
      </c>
      <c r="AH89" s="60">
        <v>3.4529255260637912</v>
      </c>
      <c r="AI89" s="60">
        <v>6.1281818232395278</v>
      </c>
      <c r="AJ89" s="60">
        <v>6.5133351451588695</v>
      </c>
      <c r="AK89" s="60">
        <v>3.5967000297339338</v>
      </c>
      <c r="AL89" s="60">
        <v>3.9016881283826734</v>
      </c>
      <c r="AM89" s="60">
        <v>3.4882101388150355</v>
      </c>
      <c r="AN89" s="60">
        <v>4.3280779352030692</v>
      </c>
      <c r="AO89" s="60">
        <v>6.5133351451588695</v>
      </c>
      <c r="AP89" s="60">
        <v>4.1742409929725026</v>
      </c>
      <c r="AQ89" s="60">
        <v>3.8299482119893344</v>
      </c>
      <c r="AR89" s="60">
        <v>6.4487502871554998</v>
      </c>
      <c r="AS89" s="60"/>
      <c r="AV89" s="5"/>
      <c r="AW89" s="5"/>
      <c r="AX89" s="5"/>
      <c r="AY89" s="5"/>
    </row>
    <row r="90" spans="1:51" x14ac:dyDescent="0.25">
      <c r="A90" s="89"/>
      <c r="B90" s="89"/>
      <c r="C90" s="89" t="s">
        <v>193</v>
      </c>
      <c r="D90" s="89"/>
      <c r="E90" s="89" t="s">
        <v>45</v>
      </c>
      <c r="F90" s="89">
        <v>2020</v>
      </c>
      <c r="G90" s="89" t="s">
        <v>54</v>
      </c>
      <c r="H90" s="89"/>
      <c r="I90" s="60">
        <v>3.9584765872978136</v>
      </c>
      <c r="J90" s="60">
        <v>6.052973335510635</v>
      </c>
      <c r="K90" s="60">
        <v>6.0884068423632733</v>
      </c>
      <c r="L90" s="60">
        <v>3.381055548583686</v>
      </c>
      <c r="M90" s="60">
        <v>3.9530397676224909</v>
      </c>
      <c r="N90" s="60">
        <v>6.052973335510635</v>
      </c>
      <c r="O90" s="60">
        <v>4.2835211286416657</v>
      </c>
      <c r="P90" s="60">
        <v>3.7489511385477403</v>
      </c>
      <c r="Q90" s="60">
        <v>5.9108126414454603</v>
      </c>
      <c r="R90" s="60">
        <v>7.0015888648158242</v>
      </c>
      <c r="S90" s="60">
        <v>3.800340611073826</v>
      </c>
      <c r="T90" s="60">
        <v>4.6240149263943469</v>
      </c>
      <c r="U90" s="60">
        <v>6.2283684840410602</v>
      </c>
      <c r="V90" s="60">
        <v>6.2422652305600543</v>
      </c>
      <c r="W90" s="60">
        <v>4.2871636815569261</v>
      </c>
      <c r="X90" s="60">
        <v>4.014293289849598</v>
      </c>
      <c r="Y90" s="60">
        <v>3.5578841783617885</v>
      </c>
      <c r="Z90" s="60">
        <v>5.9024946801152645</v>
      </c>
      <c r="AA90" s="60">
        <v>6.4713623132160798</v>
      </c>
      <c r="AB90" s="60">
        <v>5.0601256040879914</v>
      </c>
      <c r="AC90" s="60">
        <v>3.5833337543068242</v>
      </c>
      <c r="AD90" s="60">
        <v>0</v>
      </c>
      <c r="AE90" s="60">
        <v>3.5706859595033364</v>
      </c>
      <c r="AF90" s="60">
        <v>3.9177167383715963</v>
      </c>
      <c r="AG90" s="60">
        <v>4.755300436192976</v>
      </c>
      <c r="AH90" s="60">
        <v>0</v>
      </c>
      <c r="AI90" s="60">
        <v>6.217851328964529</v>
      </c>
      <c r="AJ90" s="60">
        <v>6.4713623132160798</v>
      </c>
      <c r="AK90" s="60">
        <v>3.575183572225813</v>
      </c>
      <c r="AL90" s="60">
        <v>3.9594690122429932</v>
      </c>
      <c r="AM90" s="60">
        <v>3.5547480725284277</v>
      </c>
      <c r="AN90" s="60">
        <v>4.3778340826842008</v>
      </c>
      <c r="AO90" s="60">
        <v>6.4713623132160798</v>
      </c>
      <c r="AP90" s="60">
        <v>4.2043312717370398</v>
      </c>
      <c r="AQ90" s="60">
        <v>3.8000460803060059</v>
      </c>
      <c r="AR90" s="60">
        <v>6.4625141606020282</v>
      </c>
      <c r="AS90" s="60"/>
      <c r="AV90" s="5"/>
      <c r="AW90" s="5"/>
      <c r="AX90" s="5"/>
      <c r="AY90" s="5"/>
    </row>
    <row r="91" spans="1:51" x14ac:dyDescent="0.25">
      <c r="A91" s="89"/>
      <c r="B91" s="89"/>
      <c r="C91" s="89" t="s">
        <v>193</v>
      </c>
      <c r="D91" s="89"/>
      <c r="E91" s="89" t="s">
        <v>45</v>
      </c>
      <c r="F91" s="89">
        <v>2030</v>
      </c>
      <c r="G91" s="89" t="s">
        <v>54</v>
      </c>
      <c r="H91" s="89"/>
      <c r="I91" s="60">
        <v>3.9624526374022278</v>
      </c>
      <c r="J91" s="60">
        <v>6.0598049222577481</v>
      </c>
      <c r="K91" s="60">
        <v>6.1400860792171867</v>
      </c>
      <c r="L91" s="60">
        <v>3.6758568084094456</v>
      </c>
      <c r="M91" s="60">
        <v>3.9449705442483642</v>
      </c>
      <c r="N91" s="60">
        <v>6.0598049222577481</v>
      </c>
      <c r="O91" s="60">
        <v>4.3650912053548403</v>
      </c>
      <c r="P91" s="60">
        <v>3.5378795362833264</v>
      </c>
      <c r="Q91" s="60">
        <v>6.0092076982680194</v>
      </c>
      <c r="R91" s="60">
        <v>7.037703046128561</v>
      </c>
      <c r="S91" s="60">
        <v>3.8292993474265584</v>
      </c>
      <c r="T91" s="60">
        <v>4.7316983256082112</v>
      </c>
      <c r="U91" s="60">
        <v>6.181668110616056</v>
      </c>
      <c r="V91" s="60">
        <v>6.2266388175123391</v>
      </c>
      <c r="W91" s="60">
        <v>4.399288323912165</v>
      </c>
      <c r="X91" s="60">
        <v>4.0408540633794487</v>
      </c>
      <c r="Y91" s="60">
        <v>3.5185248545313295</v>
      </c>
      <c r="Z91" s="60">
        <v>5.9974716928155605</v>
      </c>
      <c r="AA91" s="60">
        <v>6.432798586600839</v>
      </c>
      <c r="AB91" s="60">
        <v>5.0221506703652548</v>
      </c>
      <c r="AC91" s="60">
        <v>3.8538041509289855</v>
      </c>
      <c r="AD91" s="60">
        <v>0</v>
      </c>
      <c r="AE91" s="60">
        <v>3.7848248488082024</v>
      </c>
      <c r="AF91" s="60">
        <v>3.9240685358852572</v>
      </c>
      <c r="AG91" s="60">
        <v>4.7549254085431301</v>
      </c>
      <c r="AH91" s="60">
        <v>0</v>
      </c>
      <c r="AI91" s="60">
        <v>6.2957892902972068</v>
      </c>
      <c r="AJ91" s="60">
        <v>6.432798586600839</v>
      </c>
      <c r="AK91" s="60">
        <v>3.8845397048482306</v>
      </c>
      <c r="AL91" s="60">
        <v>4.0694637946694296</v>
      </c>
      <c r="AM91" s="60">
        <v>3.657306048652067</v>
      </c>
      <c r="AN91" s="60">
        <v>4.3886131692571455</v>
      </c>
      <c r="AO91" s="60">
        <v>6.432798586600839</v>
      </c>
      <c r="AP91" s="60">
        <v>4.2141423102500832</v>
      </c>
      <c r="AQ91" s="60">
        <v>3.746150142277699</v>
      </c>
      <c r="AR91" s="60">
        <v>6.5489164406630573</v>
      </c>
      <c r="AS91" s="60"/>
      <c r="AV91" s="5"/>
      <c r="AW91" s="5"/>
      <c r="AX91" s="5"/>
      <c r="AY91" s="5"/>
    </row>
    <row r="92" spans="1:51" x14ac:dyDescent="0.25">
      <c r="A92" s="89"/>
      <c r="B92" s="89"/>
      <c r="C92" s="89" t="s">
        <v>193</v>
      </c>
      <c r="D92" s="89"/>
      <c r="E92" s="89" t="s">
        <v>45</v>
      </c>
      <c r="F92" s="89">
        <v>2040</v>
      </c>
      <c r="G92" s="89" t="s">
        <v>54</v>
      </c>
      <c r="H92" s="89"/>
      <c r="I92" s="60">
        <v>3.9622225949968906</v>
      </c>
      <c r="J92" s="60">
        <v>6.1853528591999369</v>
      </c>
      <c r="K92" s="60">
        <v>6.176253181604034</v>
      </c>
      <c r="L92" s="60">
        <v>3.5747252347260829</v>
      </c>
      <c r="M92" s="60">
        <v>3.9497144511579898</v>
      </c>
      <c r="N92" s="60">
        <v>6.1853528591999369</v>
      </c>
      <c r="O92" s="60">
        <v>4.4842762581095919</v>
      </c>
      <c r="P92" s="60">
        <v>3.4614922010146514</v>
      </c>
      <c r="Q92" s="60">
        <v>6.1048144067217294</v>
      </c>
      <c r="R92" s="60">
        <v>7.016926591880722</v>
      </c>
      <c r="S92" s="60">
        <v>3.8515562411221449</v>
      </c>
      <c r="T92" s="60">
        <v>4.7614470940556162</v>
      </c>
      <c r="U92" s="60">
        <v>6.6016080150055299</v>
      </c>
      <c r="V92" s="60">
        <v>6.2157031885125837</v>
      </c>
      <c r="W92" s="60">
        <v>4.6181071091413504</v>
      </c>
      <c r="X92" s="60">
        <v>4.0527888431532606</v>
      </c>
      <c r="Y92" s="60">
        <v>3.5642236162766552</v>
      </c>
      <c r="Z92" s="60">
        <v>6.0215525131988574</v>
      </c>
      <c r="AA92" s="60">
        <v>6.5520076742823585</v>
      </c>
      <c r="AB92" s="60">
        <v>4.9453431374027863</v>
      </c>
      <c r="AC92" s="60">
        <v>3.9462298424243398</v>
      </c>
      <c r="AD92" s="60">
        <v>0</v>
      </c>
      <c r="AE92" s="60">
        <v>3.8946910140759528</v>
      </c>
      <c r="AF92" s="60">
        <v>3.9270773617269867</v>
      </c>
      <c r="AG92" s="60">
        <v>4.7548849571678256</v>
      </c>
      <c r="AH92" s="60">
        <v>0</v>
      </c>
      <c r="AI92" s="60">
        <v>6.3415600478051912</v>
      </c>
      <c r="AJ92" s="60">
        <v>6.5520076742823585</v>
      </c>
      <c r="AK92" s="60">
        <v>3.8929041926110006</v>
      </c>
      <c r="AL92" s="60">
        <v>4.1827156346126531</v>
      </c>
      <c r="AM92" s="60">
        <v>3.09995211022005</v>
      </c>
      <c r="AN92" s="60">
        <v>4.3918367287666573</v>
      </c>
      <c r="AO92" s="60">
        <v>6.5520076742823585</v>
      </c>
      <c r="AP92" s="60">
        <v>4.1588643954348594</v>
      </c>
      <c r="AQ92" s="60">
        <v>3.6484115138731879</v>
      </c>
      <c r="AR92" s="60">
        <v>6.6321755182615751</v>
      </c>
      <c r="AS92" s="60"/>
      <c r="AV92" s="5"/>
    </row>
    <row r="93" spans="1:51" x14ac:dyDescent="0.25">
      <c r="A93" s="89"/>
      <c r="B93" s="89"/>
      <c r="C93" s="89" t="s">
        <v>193</v>
      </c>
      <c r="D93" s="89"/>
      <c r="E93" s="89" t="s">
        <v>45</v>
      </c>
      <c r="F93" s="89">
        <v>2050</v>
      </c>
      <c r="G93" s="89" t="s">
        <v>54</v>
      </c>
      <c r="H93" s="89"/>
      <c r="I93" s="60">
        <v>3.9620037580777105</v>
      </c>
      <c r="J93" s="60">
        <v>6.3135961011709574</v>
      </c>
      <c r="K93" s="60">
        <v>6.2139566938537474</v>
      </c>
      <c r="L93" s="60">
        <v>3.4773297828448735</v>
      </c>
      <c r="M93" s="60">
        <v>3.9546413476452118</v>
      </c>
      <c r="N93" s="60">
        <v>6.3135961011709574</v>
      </c>
      <c r="O93" s="60">
        <v>4.6024810205948139</v>
      </c>
      <c r="P93" s="60">
        <v>3.7952900619967269</v>
      </c>
      <c r="Q93" s="60">
        <v>6.1486880652124407</v>
      </c>
      <c r="R93" s="60">
        <v>6.9962375111756243</v>
      </c>
      <c r="S93" s="60">
        <v>3.8736176902232788</v>
      </c>
      <c r="T93" s="60">
        <v>4.7904269936844814</v>
      </c>
      <c r="U93" s="60">
        <v>6.6292318591011092</v>
      </c>
      <c r="V93" s="60">
        <v>6.203479230688794</v>
      </c>
      <c r="W93" s="60">
        <v>4.7705610655008757</v>
      </c>
      <c r="X93" s="60">
        <v>4.0609475190642019</v>
      </c>
      <c r="Y93" s="60">
        <v>3.3539651626373637</v>
      </c>
      <c r="Z93" s="60">
        <v>6.0471870164969808</v>
      </c>
      <c r="AA93" s="60">
        <v>6.6459041353206327</v>
      </c>
      <c r="AB93" s="60">
        <v>5.0369404795940822</v>
      </c>
      <c r="AC93" s="60">
        <v>3.9413746371206031</v>
      </c>
      <c r="AD93" s="60">
        <v>0</v>
      </c>
      <c r="AE93" s="60">
        <v>3.9901007496154861</v>
      </c>
      <c r="AF93" s="60">
        <v>3.9299825725951116</v>
      </c>
      <c r="AG93" s="60">
        <v>4.7548422934174122</v>
      </c>
      <c r="AH93" s="60">
        <v>0</v>
      </c>
      <c r="AI93" s="60">
        <v>6.3703872263404104</v>
      </c>
      <c r="AJ93" s="60">
        <v>6.6459041353206327</v>
      </c>
      <c r="AK93" s="60">
        <v>3.8245890842505799</v>
      </c>
      <c r="AL93" s="60">
        <v>4.2586744828870886</v>
      </c>
      <c r="AM93" s="60">
        <v>2.9999210632385673</v>
      </c>
      <c r="AN93" s="60">
        <v>4.3954824323439023</v>
      </c>
      <c r="AO93" s="60">
        <v>6.6459041353206327</v>
      </c>
      <c r="AP93" s="60">
        <v>4.10327892081256</v>
      </c>
      <c r="AQ93" s="60">
        <v>3.5575970112785189</v>
      </c>
      <c r="AR93" s="60">
        <v>6.8351617108263731</v>
      </c>
      <c r="AS93" s="60"/>
      <c r="AV93" s="5"/>
    </row>
    <row r="94" spans="1:51" x14ac:dyDescent="0.25">
      <c r="A94" s="89"/>
      <c r="B94" s="89" t="s">
        <v>46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W94" s="5"/>
    </row>
    <row r="95" spans="1:51" x14ac:dyDescent="0.25">
      <c r="A95" s="98" t="s">
        <v>60</v>
      </c>
      <c r="B95" s="89" t="s">
        <v>42</v>
      </c>
      <c r="C95" s="89"/>
      <c r="D95" s="89" t="s">
        <v>40</v>
      </c>
      <c r="E95" s="89" t="s">
        <v>41</v>
      </c>
      <c r="F95" s="89">
        <v>2005</v>
      </c>
      <c r="G95" s="89" t="s">
        <v>61</v>
      </c>
      <c r="H95" s="89"/>
      <c r="I95" s="97">
        <f>I96</f>
        <v>1.1925515823203809</v>
      </c>
      <c r="J95" s="97">
        <f t="shared" ref="J95:AR95" si="131">J96</f>
        <v>21.842206499485151</v>
      </c>
      <c r="K95" s="97">
        <f t="shared" si="131"/>
        <v>7.3584884997227222</v>
      </c>
      <c r="L95" s="97">
        <f t="shared" si="131"/>
        <v>27.292196580685811</v>
      </c>
      <c r="M95" s="97">
        <f t="shared" si="131"/>
        <v>2.3030580379548704</v>
      </c>
      <c r="N95" s="97">
        <f t="shared" si="131"/>
        <v>2.8727216450756639</v>
      </c>
      <c r="O95" s="97">
        <f t="shared" si="131"/>
        <v>0.29145516164410301</v>
      </c>
      <c r="P95" s="97">
        <f t="shared" si="131"/>
        <v>36.763474462459719</v>
      </c>
      <c r="Q95" s="97">
        <f t="shared" si="131"/>
        <v>202.26683742209121</v>
      </c>
      <c r="R95" s="97">
        <f t="shared" si="131"/>
        <v>29.037391660934173</v>
      </c>
      <c r="S95" s="97">
        <f t="shared" si="131"/>
        <v>3.3979434747043471</v>
      </c>
      <c r="T95" s="97">
        <f t="shared" si="131"/>
        <v>79.609176587432927</v>
      </c>
      <c r="U95" s="97">
        <f t="shared" si="131"/>
        <v>14.483333502599573</v>
      </c>
      <c r="V95" s="97">
        <f t="shared" si="131"/>
        <v>211.78668882920024</v>
      </c>
      <c r="W95" s="97">
        <f t="shared" si="131"/>
        <v>14.023650064272198</v>
      </c>
      <c r="X95" s="97">
        <f t="shared" si="131"/>
        <v>9.8780267216928124</v>
      </c>
      <c r="Y95" s="97">
        <f t="shared" si="131"/>
        <v>48.242339985030576</v>
      </c>
      <c r="Z95" s="97">
        <f t="shared" si="131"/>
        <v>0.24211709519764227</v>
      </c>
      <c r="AA95" s="97">
        <f t="shared" si="131"/>
        <v>0</v>
      </c>
      <c r="AB95" s="97">
        <f t="shared" si="131"/>
        <v>61.673813098158334</v>
      </c>
      <c r="AC95" s="97">
        <f t="shared" si="131"/>
        <v>14.773808020891783</v>
      </c>
      <c r="AD95" s="97">
        <f t="shared" si="131"/>
        <v>0.3728407819459077</v>
      </c>
      <c r="AE95" s="97">
        <f t="shared" si="131"/>
        <v>6.985258873816198</v>
      </c>
      <c r="AF95" s="97">
        <f t="shared" si="131"/>
        <v>8.2496338818426218E-2</v>
      </c>
      <c r="AG95" s="97">
        <f t="shared" si="131"/>
        <v>1.4983805155853804</v>
      </c>
      <c r="AH95" s="97">
        <f t="shared" si="131"/>
        <v>6.8864715951724103</v>
      </c>
      <c r="AI95" s="97">
        <f t="shared" si="131"/>
        <v>5.7287598929844128</v>
      </c>
      <c r="AJ95" s="97">
        <f t="shared" si="131"/>
        <v>5.9239423025760765</v>
      </c>
      <c r="AK95" s="97">
        <f t="shared" si="131"/>
        <v>103.20006410404739</v>
      </c>
      <c r="AL95" s="97">
        <f t="shared" si="131"/>
        <v>5.837455278035903</v>
      </c>
      <c r="AM95" s="97">
        <f t="shared" si="131"/>
        <v>57.010872291735097</v>
      </c>
      <c r="AN95" s="97">
        <f t="shared" si="131"/>
        <v>19.873055410837697</v>
      </c>
      <c r="AO95" s="97">
        <f t="shared" si="131"/>
        <v>20.078427147911459</v>
      </c>
      <c r="AP95" s="97">
        <f t="shared" si="131"/>
        <v>0.79721359561956562</v>
      </c>
      <c r="AQ95" s="97">
        <f t="shared" si="131"/>
        <v>13.357184390360672</v>
      </c>
      <c r="AR95" s="97">
        <f t="shared" si="131"/>
        <v>71.334409631407198</v>
      </c>
      <c r="AS95" s="97"/>
      <c r="AV95" s="58"/>
      <c r="AW95" s="60"/>
      <c r="AX95" s="58"/>
      <c r="AY95" s="58"/>
    </row>
    <row r="96" spans="1:51" x14ac:dyDescent="0.25">
      <c r="A96" s="98" t="s">
        <v>60</v>
      </c>
      <c r="B96" s="89" t="s">
        <v>42</v>
      </c>
      <c r="C96" s="89"/>
      <c r="D96" s="89" t="s">
        <v>40</v>
      </c>
      <c r="E96" s="89" t="s">
        <v>41</v>
      </c>
      <c r="F96" s="89">
        <v>2010</v>
      </c>
      <c r="G96" s="89" t="s">
        <v>61</v>
      </c>
      <c r="H96" s="89"/>
      <c r="I96" s="66">
        <v>1.1925515823203809</v>
      </c>
      <c r="J96" s="66">
        <v>21.842206499485151</v>
      </c>
      <c r="K96" s="66">
        <v>7.3584884997227222</v>
      </c>
      <c r="L96" s="66">
        <v>27.292196580685811</v>
      </c>
      <c r="M96" s="66">
        <v>2.3030580379548704</v>
      </c>
      <c r="N96" s="102">
        <v>2.8727216450756639</v>
      </c>
      <c r="O96" s="66">
        <v>0.29145516164410301</v>
      </c>
      <c r="P96" s="66">
        <v>36.763474462459719</v>
      </c>
      <c r="Q96" s="66">
        <v>202.26683742209121</v>
      </c>
      <c r="R96" s="66">
        <v>29.037391660934173</v>
      </c>
      <c r="S96" s="66">
        <v>3.3979434747043471</v>
      </c>
      <c r="T96" s="66">
        <v>79.609176587432927</v>
      </c>
      <c r="U96" s="66">
        <v>14.483333502599573</v>
      </c>
      <c r="V96" s="66">
        <v>211.78668882920024</v>
      </c>
      <c r="W96" s="66">
        <v>14.023650064272198</v>
      </c>
      <c r="X96" s="66">
        <v>9.8780267216928124</v>
      </c>
      <c r="Y96" s="66">
        <v>48.242339985030576</v>
      </c>
      <c r="Z96" s="66">
        <v>0.24211709519764227</v>
      </c>
      <c r="AA96" s="102">
        <v>0</v>
      </c>
      <c r="AB96" s="66">
        <v>61.673813098158334</v>
      </c>
      <c r="AC96" s="66">
        <v>14.773808020891783</v>
      </c>
      <c r="AD96" s="66">
        <v>0.3728407819459077</v>
      </c>
      <c r="AE96" s="66">
        <v>6.985258873816198</v>
      </c>
      <c r="AF96" s="66">
        <v>8.2496338818426218E-2</v>
      </c>
      <c r="AG96" s="66">
        <v>1.4983805155853804</v>
      </c>
      <c r="AH96" s="66">
        <v>6.8864715951724103</v>
      </c>
      <c r="AI96" s="66">
        <v>5.7287598929844128</v>
      </c>
      <c r="AJ96" s="105">
        <v>5.9239423025760765</v>
      </c>
      <c r="AK96" s="66">
        <v>103.20006410404739</v>
      </c>
      <c r="AL96" s="66">
        <v>5.837455278035903</v>
      </c>
      <c r="AM96" s="66">
        <v>57.010872291735097</v>
      </c>
      <c r="AN96" s="66">
        <v>19.873055410837697</v>
      </c>
      <c r="AO96" s="66">
        <v>20.078427147911459</v>
      </c>
      <c r="AP96" s="66">
        <v>0.79721359561956562</v>
      </c>
      <c r="AQ96" s="66">
        <v>13.357184390360672</v>
      </c>
      <c r="AR96" s="66">
        <v>71.334409631407198</v>
      </c>
      <c r="AS96" s="66"/>
      <c r="AU96" s="60">
        <f>SUM(J96:L96,O96:Z96,AB96:AE96,AH96:AI96,AK96:AM96,AO96:AR96)</f>
        <v>1074.5519052492396</v>
      </c>
      <c r="AV96" s="58"/>
      <c r="AW96" s="58"/>
      <c r="AX96" s="58"/>
      <c r="AY96" s="58"/>
    </row>
    <row r="97" spans="1:51" x14ac:dyDescent="0.25">
      <c r="A97" s="98"/>
      <c r="B97" s="89" t="s">
        <v>42</v>
      </c>
      <c r="C97" s="89"/>
      <c r="D97" s="89" t="s">
        <v>40</v>
      </c>
      <c r="E97" s="89" t="s">
        <v>41</v>
      </c>
      <c r="F97" s="89">
        <v>2020</v>
      </c>
      <c r="G97" s="89" t="s">
        <v>61</v>
      </c>
      <c r="H97" s="89"/>
      <c r="I97" s="60">
        <v>1.1511918287064358</v>
      </c>
      <c r="J97" s="60">
        <v>14.986370140364009</v>
      </c>
      <c r="K97" s="60">
        <v>4.0824179436604169</v>
      </c>
      <c r="L97" s="60">
        <v>21.204973998438774</v>
      </c>
      <c r="M97" s="60">
        <v>2.02875280653029</v>
      </c>
      <c r="N97" s="102">
        <v>1.6888166272315537</v>
      </c>
      <c r="O97" s="60">
        <v>0.36969346076403808</v>
      </c>
      <c r="P97" s="60">
        <v>26.043119157434326</v>
      </c>
      <c r="Q97" s="60">
        <v>145.38155135151604</v>
      </c>
      <c r="R97" s="60">
        <v>15.546134053404973</v>
      </c>
      <c r="S97" s="60">
        <v>2.3451200137993626</v>
      </c>
      <c r="T97" s="60">
        <v>66.230192218008696</v>
      </c>
      <c r="U97" s="60">
        <v>11.688833213426937</v>
      </c>
      <c r="V97" s="60">
        <v>147.15702883841888</v>
      </c>
      <c r="W97" s="60">
        <v>13.874675097208515</v>
      </c>
      <c r="X97" s="60">
        <v>5.7840463717967605</v>
      </c>
      <c r="Y97" s="60">
        <v>33.159027095159438</v>
      </c>
      <c r="Z97" s="60">
        <v>0.24767775869685452</v>
      </c>
      <c r="AA97" s="102">
        <v>0</v>
      </c>
      <c r="AB97" s="60">
        <v>46.057819539670916</v>
      </c>
      <c r="AC97" s="60">
        <v>9.61251241542932</v>
      </c>
      <c r="AD97" s="60">
        <v>0.19488709633390564</v>
      </c>
      <c r="AE97" s="60">
        <v>5.7830406056509744</v>
      </c>
      <c r="AF97" s="60">
        <v>0.12156892852443724</v>
      </c>
      <c r="AG97" s="60">
        <v>0.6667452484710561</v>
      </c>
      <c r="AH97" s="60">
        <v>1.0677523711737143E-2</v>
      </c>
      <c r="AI97" s="60">
        <v>3.5412867186845816</v>
      </c>
      <c r="AJ97" s="102">
        <v>3.3692685119852581</v>
      </c>
      <c r="AK97" s="60">
        <v>68.36173774555769</v>
      </c>
      <c r="AL97" s="60">
        <v>6.1102961531961038</v>
      </c>
      <c r="AM97" s="60">
        <v>34.245874630843147</v>
      </c>
      <c r="AN97" s="60">
        <v>12.841857880677802</v>
      </c>
      <c r="AO97" s="60">
        <v>11.60780368326183</v>
      </c>
      <c r="AP97" s="60">
        <v>0.68009756891741746</v>
      </c>
      <c r="AQ97" s="60">
        <v>9.9664675634586484</v>
      </c>
      <c r="AR97" s="60">
        <v>40.383335081194531</v>
      </c>
      <c r="AS97" s="60"/>
      <c r="AV97" s="60">
        <f>SUM(J97:L97,O97:Z97,AB97:AE97,AH97:AI97,AK97:AM97,AO97:AR97)</f>
        <v>744.65669703800882</v>
      </c>
      <c r="AW97" s="58"/>
      <c r="AX97" s="58"/>
      <c r="AY97" s="58"/>
    </row>
    <row r="98" spans="1:51" x14ac:dyDescent="0.25">
      <c r="A98" s="98"/>
      <c r="B98" s="89" t="s">
        <v>42</v>
      </c>
      <c r="C98" s="89"/>
      <c r="D98" s="89" t="s">
        <v>40</v>
      </c>
      <c r="E98" s="89" t="s">
        <v>41</v>
      </c>
      <c r="F98" s="89">
        <v>2030</v>
      </c>
      <c r="G98" s="89" t="s">
        <v>61</v>
      </c>
      <c r="H98" s="89"/>
      <c r="I98" s="60">
        <v>1.2052268560365895</v>
      </c>
      <c r="J98" s="60">
        <v>14.98680273632035</v>
      </c>
      <c r="K98" s="60">
        <v>3.7970934977148083</v>
      </c>
      <c r="L98" s="60">
        <v>18.899890811591767</v>
      </c>
      <c r="M98" s="60">
        <v>1.9154280693477685</v>
      </c>
      <c r="N98" s="102">
        <v>1.6075026142694759</v>
      </c>
      <c r="O98" s="60">
        <v>0.38466621394449352</v>
      </c>
      <c r="P98" s="60">
        <v>25.592543393461373</v>
      </c>
      <c r="Q98" s="60">
        <v>138.67717620288644</v>
      </c>
      <c r="R98" s="60">
        <v>13.773790491282984</v>
      </c>
      <c r="S98" s="60">
        <v>2.9721006302448294</v>
      </c>
      <c r="T98" s="60">
        <v>64.507755194457658</v>
      </c>
      <c r="U98" s="60">
        <v>12.222366995919051</v>
      </c>
      <c r="V98" s="60">
        <v>133.71316164823722</v>
      </c>
      <c r="W98" s="60">
        <v>13.687776047300744</v>
      </c>
      <c r="X98" s="60">
        <v>4.5396039105397961</v>
      </c>
      <c r="Y98" s="60">
        <v>29.072861736841535</v>
      </c>
      <c r="Z98" s="60">
        <v>0.20420142241278863</v>
      </c>
      <c r="AA98" s="102">
        <v>0</v>
      </c>
      <c r="AB98" s="60">
        <v>42.133475517932055</v>
      </c>
      <c r="AC98" s="60">
        <v>8.7111370966221031</v>
      </c>
      <c r="AD98" s="60">
        <v>0.12795699799233407</v>
      </c>
      <c r="AE98" s="60">
        <v>5.3550645738766445</v>
      </c>
      <c r="AF98" s="60">
        <v>0.12252836615322216</v>
      </c>
      <c r="AG98" s="60">
        <v>0.66144026840273895</v>
      </c>
      <c r="AH98" s="60">
        <v>1.0934459311801648E-2</v>
      </c>
      <c r="AI98" s="60">
        <v>3.3661781093597472</v>
      </c>
      <c r="AJ98" s="102">
        <v>3.1117224435429289</v>
      </c>
      <c r="AK98" s="60">
        <v>56.977974244153806</v>
      </c>
      <c r="AL98" s="60">
        <v>6.6589117756813039</v>
      </c>
      <c r="AM98" s="60">
        <v>33.057820732720394</v>
      </c>
      <c r="AN98" s="60">
        <v>12.44195210186221</v>
      </c>
      <c r="AO98" s="60">
        <v>10.805752419292915</v>
      </c>
      <c r="AP98" s="60">
        <v>0.56792313904674618</v>
      </c>
      <c r="AQ98" s="60">
        <v>8.7274766802814678</v>
      </c>
      <c r="AR98" s="60">
        <v>41.995326000956581</v>
      </c>
      <c r="AS98" s="60"/>
      <c r="AV98" s="58"/>
      <c r="AW98" s="60">
        <f>SUM(J98:L98,O98:Z98,AB98:AE98,AH98:AI98,AK98:AM98,AO98:AR98)</f>
        <v>695.52772268038393</v>
      </c>
      <c r="AX98" s="58"/>
      <c r="AY98" s="58"/>
    </row>
    <row r="99" spans="1:51" x14ac:dyDescent="0.25">
      <c r="A99" s="98"/>
      <c r="B99" s="89" t="s">
        <v>42</v>
      </c>
      <c r="C99" s="89"/>
      <c r="D99" s="89" t="s">
        <v>40</v>
      </c>
      <c r="E99" s="89" t="s">
        <v>41</v>
      </c>
      <c r="F99" s="89">
        <v>2040</v>
      </c>
      <c r="G99" s="89" t="s">
        <v>61</v>
      </c>
      <c r="H99" s="89"/>
      <c r="I99" s="60">
        <v>1.2467096419024644</v>
      </c>
      <c r="J99" s="60">
        <v>14.893031902788831</v>
      </c>
      <c r="K99" s="60">
        <v>3.7081342217775655</v>
      </c>
      <c r="L99" s="60">
        <v>15.98108323177417</v>
      </c>
      <c r="M99" s="60">
        <v>1.8869712735890818</v>
      </c>
      <c r="N99" s="102">
        <v>1.6569744223251583</v>
      </c>
      <c r="O99" s="60">
        <v>0.38313880680874746</v>
      </c>
      <c r="P99" s="60">
        <v>24.245901739545442</v>
      </c>
      <c r="Q99" s="60">
        <v>132.31515052387351</v>
      </c>
      <c r="R99" s="60">
        <v>11.750623865209374</v>
      </c>
      <c r="S99" s="60">
        <v>3.5511985684111815</v>
      </c>
      <c r="T99" s="60">
        <v>61.058518150454802</v>
      </c>
      <c r="U99" s="60">
        <v>12.081251165351713</v>
      </c>
      <c r="V99" s="60">
        <v>120.09220466693029</v>
      </c>
      <c r="W99" s="60">
        <v>12.624523529708192</v>
      </c>
      <c r="X99" s="60">
        <v>3.8047752430872963</v>
      </c>
      <c r="Y99" s="60">
        <v>26.261452297536916</v>
      </c>
      <c r="Z99" s="60">
        <v>0.15785220357808452</v>
      </c>
      <c r="AA99" s="102">
        <v>0</v>
      </c>
      <c r="AB99" s="60">
        <v>38.505905299110388</v>
      </c>
      <c r="AC99" s="60">
        <v>10.146833048088549</v>
      </c>
      <c r="AD99" s="60">
        <v>0.10678915148514401</v>
      </c>
      <c r="AE99" s="60">
        <v>4.9010173588295309</v>
      </c>
      <c r="AF99" s="60">
        <v>0.126784063151576</v>
      </c>
      <c r="AG99" s="60">
        <v>0.7031419484921333</v>
      </c>
      <c r="AH99" s="60">
        <v>1.1278253023352405E-2</v>
      </c>
      <c r="AI99" s="60">
        <v>3.5159283591453083</v>
      </c>
      <c r="AJ99" s="102">
        <v>3.1103914061016495</v>
      </c>
      <c r="AK99" s="60">
        <v>50.118595077025617</v>
      </c>
      <c r="AL99" s="60">
        <v>6.0735767505997833</v>
      </c>
      <c r="AM99" s="60">
        <v>31.939162783554327</v>
      </c>
      <c r="AN99" s="60">
        <v>14.055846284473343</v>
      </c>
      <c r="AO99" s="60">
        <v>10.770710352494882</v>
      </c>
      <c r="AP99" s="60">
        <v>0.52691178195698263</v>
      </c>
      <c r="AQ99" s="60">
        <v>7.9900721412421767</v>
      </c>
      <c r="AR99" s="60">
        <v>38.950080187320225</v>
      </c>
      <c r="AS99" s="60"/>
      <c r="AV99" s="58"/>
      <c r="AW99" s="60"/>
      <c r="AX99" s="60">
        <f>SUM(J99:L99,O99:Z99,AB99:AE99,AH99:AI99,AK99:AM99,AO99:AR99)</f>
        <v>646.4657006607124</v>
      </c>
      <c r="AY99" s="58"/>
    </row>
    <row r="100" spans="1:51" x14ac:dyDescent="0.25">
      <c r="A100" s="98"/>
      <c r="B100" s="89" t="s">
        <v>42</v>
      </c>
      <c r="C100" s="89"/>
      <c r="D100" s="89" t="s">
        <v>40</v>
      </c>
      <c r="E100" s="91" t="s">
        <v>41</v>
      </c>
      <c r="F100" s="91">
        <v>2050</v>
      </c>
      <c r="G100" s="91" t="s">
        <v>61</v>
      </c>
      <c r="H100" s="91"/>
      <c r="I100" s="61">
        <v>1.3006959754332605</v>
      </c>
      <c r="J100" s="61">
        <v>14.801750312245332</v>
      </c>
      <c r="K100" s="61">
        <v>3.6356920370203829</v>
      </c>
      <c r="L100" s="61">
        <v>13.300337677567054</v>
      </c>
      <c r="M100" s="61">
        <v>1.8539786787026351</v>
      </c>
      <c r="N100" s="102">
        <v>1.7108698890424376</v>
      </c>
      <c r="O100" s="61">
        <v>0.38120043459879749</v>
      </c>
      <c r="P100" s="61">
        <v>22.955328521127548</v>
      </c>
      <c r="Q100" s="61">
        <v>125.5878258221974</v>
      </c>
      <c r="R100" s="61">
        <v>9.8631651415302315</v>
      </c>
      <c r="S100" s="61">
        <v>4.1624449703827837</v>
      </c>
      <c r="T100" s="61">
        <v>57.915862114975496</v>
      </c>
      <c r="U100" s="61">
        <v>11.951994360050527</v>
      </c>
      <c r="V100" s="61">
        <v>108.31980694389192</v>
      </c>
      <c r="W100" s="61">
        <v>11.759582791637285</v>
      </c>
      <c r="X100" s="61">
        <v>3.3587150789238542</v>
      </c>
      <c r="Y100" s="61">
        <v>23.508931729336616</v>
      </c>
      <c r="Z100" s="61">
        <v>0.12113476598726053</v>
      </c>
      <c r="AA100" s="102">
        <v>0</v>
      </c>
      <c r="AB100" s="61">
        <v>35.366691428442437</v>
      </c>
      <c r="AC100" s="61">
        <v>11.662398164818743</v>
      </c>
      <c r="AD100" s="61">
        <v>8.3260911569300836E-2</v>
      </c>
      <c r="AE100" s="61">
        <v>4.4772184681658027</v>
      </c>
      <c r="AF100" s="61">
        <v>0.1302462749347163</v>
      </c>
      <c r="AG100" s="61">
        <v>0.7419702239150936</v>
      </c>
      <c r="AH100" s="61">
        <v>1.162204673490317E-2</v>
      </c>
      <c r="AI100" s="61">
        <v>3.563000095881272</v>
      </c>
      <c r="AJ100" s="103">
        <v>3.1058082590431018</v>
      </c>
      <c r="AK100" s="61">
        <v>43.809032298279611</v>
      </c>
      <c r="AL100" s="61">
        <v>5.5169394899634066</v>
      </c>
      <c r="AM100" s="61">
        <v>31.452243751380053</v>
      </c>
      <c r="AN100" s="61">
        <v>15.659716138633671</v>
      </c>
      <c r="AO100" s="61">
        <v>10.694664332972998</v>
      </c>
      <c r="AP100" s="61">
        <v>0.48656582641467938</v>
      </c>
      <c r="AQ100" s="61">
        <v>7.26151326030074</v>
      </c>
      <c r="AR100" s="61">
        <v>35.820323271813358</v>
      </c>
      <c r="AS100" s="71"/>
      <c r="AV100" s="58"/>
      <c r="AW100" s="60"/>
      <c r="AX100" s="60"/>
      <c r="AY100" s="60">
        <f>SUM(J100:L100,O100:Z100,AB100:AE100,AH100:AI100,AK100:AM100,AO100:AR100)</f>
        <v>601.82924604820971</v>
      </c>
    </row>
    <row r="101" spans="1:51" x14ac:dyDescent="0.25">
      <c r="A101" s="89"/>
      <c r="B101" s="89"/>
      <c r="C101" s="89" t="s">
        <v>193</v>
      </c>
      <c r="D101" s="89"/>
      <c r="E101" s="89" t="s">
        <v>45</v>
      </c>
      <c r="F101" s="89">
        <v>2005</v>
      </c>
      <c r="G101" s="89" t="s">
        <v>61</v>
      </c>
      <c r="H101" s="89"/>
      <c r="I101" s="78">
        <f>I102</f>
        <v>2.6202709288365633</v>
      </c>
      <c r="J101" s="78">
        <f t="shared" ref="J101:AQ101" si="132">J102</f>
        <v>7.5441090694895934</v>
      </c>
      <c r="K101" s="78">
        <f t="shared" si="132"/>
        <v>4.6597193188901169</v>
      </c>
      <c r="L101" s="78">
        <f t="shared" si="132"/>
        <v>3.0424348209236651</v>
      </c>
      <c r="M101" s="78">
        <f t="shared" si="132"/>
        <v>2.9474278814162043</v>
      </c>
      <c r="N101" s="78">
        <f t="shared" si="132"/>
        <v>7.5441090694895934</v>
      </c>
      <c r="O101" s="78">
        <f t="shared" si="132"/>
        <v>4.0711789520424873</v>
      </c>
      <c r="P101" s="78">
        <f t="shared" si="132"/>
        <v>4.8518539276639654</v>
      </c>
      <c r="Q101" s="78">
        <f t="shared" si="132"/>
        <v>4.6637277357956899</v>
      </c>
      <c r="R101" s="78">
        <f t="shared" si="132"/>
        <v>5.3819743902980708</v>
      </c>
      <c r="S101" s="78">
        <f t="shared" si="132"/>
        <v>3.092032971495406</v>
      </c>
      <c r="T101" s="78">
        <f t="shared" si="132"/>
        <v>3.7972787028351238</v>
      </c>
      <c r="U101" s="78">
        <f t="shared" si="132"/>
        <v>5.399178637511123</v>
      </c>
      <c r="V101" s="78">
        <f t="shared" si="132"/>
        <v>2.9951844833335768</v>
      </c>
      <c r="W101" s="78">
        <f t="shared" si="132"/>
        <v>4.783402528992144</v>
      </c>
      <c r="X101" s="78">
        <f t="shared" si="132"/>
        <v>3.0712494226672566</v>
      </c>
      <c r="Y101" s="78">
        <f t="shared" si="132"/>
        <v>3.799079717558834</v>
      </c>
      <c r="Z101" s="78">
        <f t="shared" si="132"/>
        <v>2.1313703049384181</v>
      </c>
      <c r="AA101" s="78">
        <f t="shared" si="132"/>
        <v>2.9286474973375931</v>
      </c>
      <c r="AB101" s="78">
        <f t="shared" si="132"/>
        <v>3.8168857125822773</v>
      </c>
      <c r="AC101" s="78">
        <f t="shared" si="132"/>
        <v>3.1629962938824825</v>
      </c>
      <c r="AD101" s="78">
        <f t="shared" si="132"/>
        <v>5.4509516352730838</v>
      </c>
      <c r="AE101" s="78">
        <f t="shared" si="132"/>
        <v>3.1800474462984871</v>
      </c>
      <c r="AF101" s="78">
        <f t="shared" si="132"/>
        <v>3.6401943562911727</v>
      </c>
      <c r="AG101" s="78">
        <f t="shared" si="132"/>
        <v>3.2432785665078701</v>
      </c>
      <c r="AH101" s="78">
        <f t="shared" si="132"/>
        <v>2.2788133539341651</v>
      </c>
      <c r="AI101" s="78">
        <f t="shared" si="132"/>
        <v>4.4352368148908035</v>
      </c>
      <c r="AJ101" s="78">
        <f t="shared" si="132"/>
        <v>5.102114907063231</v>
      </c>
      <c r="AK101" s="78">
        <f t="shared" si="132"/>
        <v>3.120380071867956</v>
      </c>
      <c r="AL101" s="78">
        <f t="shared" si="132"/>
        <v>3.5567744431569044</v>
      </c>
      <c r="AM101" s="78">
        <f t="shared" si="132"/>
        <v>3.0843403308716359</v>
      </c>
      <c r="AN101" s="78">
        <f t="shared" si="132"/>
        <v>3.5955448560777441</v>
      </c>
      <c r="AO101" s="78">
        <f t="shared" si="132"/>
        <v>5.102114907063231</v>
      </c>
      <c r="AP101" s="78">
        <f t="shared" si="132"/>
        <v>3.1184478023192024</v>
      </c>
      <c r="AQ101" s="78">
        <f t="shared" si="132"/>
        <v>5.181694432392618</v>
      </c>
      <c r="AR101" s="78">
        <f>AR102</f>
        <v>5.3858829014970881</v>
      </c>
      <c r="AS101" s="78"/>
      <c r="AV101" s="5"/>
      <c r="AW101" s="5"/>
      <c r="AX101" s="5"/>
      <c r="AY101" s="5"/>
    </row>
    <row r="102" spans="1:51" x14ac:dyDescent="0.25">
      <c r="A102" s="89"/>
      <c r="B102" s="89"/>
      <c r="C102" s="89" t="s">
        <v>193</v>
      </c>
      <c r="D102" s="89"/>
      <c r="E102" s="89" t="s">
        <v>45</v>
      </c>
      <c r="F102" s="89">
        <v>2010</v>
      </c>
      <c r="G102" s="89" t="s">
        <v>61</v>
      </c>
      <c r="H102" s="89"/>
      <c r="I102" s="60">
        <v>2.6202709288365633</v>
      </c>
      <c r="J102" s="60">
        <v>7.5441090694895934</v>
      </c>
      <c r="K102" s="60">
        <v>4.6597193188901169</v>
      </c>
      <c r="L102" s="60">
        <v>3.0424348209236651</v>
      </c>
      <c r="M102" s="60">
        <v>2.9474278814162043</v>
      </c>
      <c r="N102" s="60">
        <v>7.5441090694895934</v>
      </c>
      <c r="O102" s="60">
        <v>4.0711789520424873</v>
      </c>
      <c r="P102" s="60">
        <v>4.8518539276639654</v>
      </c>
      <c r="Q102" s="60">
        <v>4.6637277357956899</v>
      </c>
      <c r="R102" s="60">
        <v>5.3819743902980708</v>
      </c>
      <c r="S102" s="60">
        <v>3.092032971495406</v>
      </c>
      <c r="T102" s="60">
        <v>3.7972787028351238</v>
      </c>
      <c r="U102" s="60">
        <v>5.399178637511123</v>
      </c>
      <c r="V102" s="60">
        <v>2.9951844833335768</v>
      </c>
      <c r="W102" s="60">
        <v>4.783402528992144</v>
      </c>
      <c r="X102" s="60">
        <v>3.0712494226672566</v>
      </c>
      <c r="Y102" s="60">
        <v>3.799079717558834</v>
      </c>
      <c r="Z102" s="60">
        <v>2.1313703049384181</v>
      </c>
      <c r="AA102" s="60">
        <v>2.9286474973375931</v>
      </c>
      <c r="AB102" s="60">
        <v>3.8168857125822773</v>
      </c>
      <c r="AC102" s="60">
        <v>3.1629962938824825</v>
      </c>
      <c r="AD102" s="60">
        <v>5.4509516352730838</v>
      </c>
      <c r="AE102" s="60">
        <v>3.1800474462984871</v>
      </c>
      <c r="AF102" s="60">
        <v>3.6401943562911727</v>
      </c>
      <c r="AG102" s="60">
        <v>3.2432785665078701</v>
      </c>
      <c r="AH102" s="60">
        <v>2.2788133539341651</v>
      </c>
      <c r="AI102" s="60">
        <v>4.4352368148908035</v>
      </c>
      <c r="AJ102" s="60">
        <v>5.102114907063231</v>
      </c>
      <c r="AK102" s="60">
        <v>3.120380071867956</v>
      </c>
      <c r="AL102" s="60">
        <v>3.5567744431569044</v>
      </c>
      <c r="AM102" s="60">
        <v>3.0843403308716359</v>
      </c>
      <c r="AN102" s="60">
        <v>3.5955448560777441</v>
      </c>
      <c r="AO102" s="60">
        <v>5.102114907063231</v>
      </c>
      <c r="AP102" s="60">
        <v>3.1184478023192024</v>
      </c>
      <c r="AQ102" s="60">
        <v>5.181694432392618</v>
      </c>
      <c r="AR102" s="60">
        <v>5.3858829014970881</v>
      </c>
      <c r="AS102" s="60"/>
      <c r="AV102" s="5"/>
      <c r="AW102" s="5"/>
      <c r="AX102" s="5"/>
      <c r="AY102" s="5"/>
    </row>
    <row r="103" spans="1:51" x14ac:dyDescent="0.25">
      <c r="A103" s="89"/>
      <c r="B103" s="89"/>
      <c r="C103" s="89" t="s">
        <v>193</v>
      </c>
      <c r="D103" s="89"/>
      <c r="E103" s="89" t="s">
        <v>45</v>
      </c>
      <c r="F103" s="89">
        <v>2020</v>
      </c>
      <c r="G103" s="89" t="s">
        <v>61</v>
      </c>
      <c r="H103" s="89"/>
      <c r="I103" s="60">
        <v>3.8119387187691589</v>
      </c>
      <c r="J103" s="60">
        <v>7.083670912156915</v>
      </c>
      <c r="K103" s="60">
        <v>4.3410996741894854</v>
      </c>
      <c r="L103" s="60">
        <v>3.2274014406607363</v>
      </c>
      <c r="M103" s="60">
        <v>3.8081635887240775</v>
      </c>
      <c r="N103" s="60">
        <v>7.083670912156915</v>
      </c>
      <c r="O103" s="60">
        <v>5.0412519742778814</v>
      </c>
      <c r="P103" s="60">
        <v>5.0347285970812354</v>
      </c>
      <c r="Q103" s="60">
        <v>4.6441926425188313</v>
      </c>
      <c r="R103" s="60">
        <v>5.3867108505150227</v>
      </c>
      <c r="S103" s="60">
        <v>3.1691217550255586</v>
      </c>
      <c r="T103" s="60">
        <v>4.9864145597333307</v>
      </c>
      <c r="U103" s="60">
        <v>5.5730758706452663</v>
      </c>
      <c r="V103" s="60">
        <v>3.1683424491407943</v>
      </c>
      <c r="W103" s="60">
        <v>5.8575740701115944</v>
      </c>
      <c r="X103" s="60">
        <v>3.4767251043792458</v>
      </c>
      <c r="Y103" s="60">
        <v>4.0769438891421599</v>
      </c>
      <c r="Z103" s="60">
        <v>2.3151729157966576</v>
      </c>
      <c r="AA103" s="60">
        <v>2.9286474973375931</v>
      </c>
      <c r="AB103" s="60">
        <v>4.8531772722538058</v>
      </c>
      <c r="AC103" s="60">
        <v>3.2146048654633406</v>
      </c>
      <c r="AD103" s="60">
        <v>4.6085063483214492</v>
      </c>
      <c r="AE103" s="60">
        <v>3.2552262591624803</v>
      </c>
      <c r="AF103" s="60">
        <v>4.2585721667296967</v>
      </c>
      <c r="AG103" s="60">
        <v>4.0838984953070101</v>
      </c>
      <c r="AH103" s="60">
        <v>4.2765241742454609</v>
      </c>
      <c r="AI103" s="60">
        <v>3.9175279927387394</v>
      </c>
      <c r="AJ103" s="60">
        <v>5.1533922667330385</v>
      </c>
      <c r="AK103" s="60">
        <v>3.2517504200332468</v>
      </c>
      <c r="AL103" s="60">
        <v>4.1254363278214408</v>
      </c>
      <c r="AM103" s="60">
        <v>3.3256297085443394</v>
      </c>
      <c r="AN103" s="60">
        <v>4.1743839118744468</v>
      </c>
      <c r="AO103" s="60">
        <v>5.1533922667330385</v>
      </c>
      <c r="AP103" s="60">
        <v>3.8033280069339441</v>
      </c>
      <c r="AQ103" s="60">
        <v>5.4564386312117907</v>
      </c>
      <c r="AR103" s="60">
        <v>5.3560067873016983</v>
      </c>
      <c r="AS103" s="60"/>
      <c r="AV103" s="5"/>
    </row>
    <row r="104" spans="1:51" x14ac:dyDescent="0.25">
      <c r="A104" s="89"/>
      <c r="B104" s="89"/>
      <c r="C104" s="89" t="s">
        <v>193</v>
      </c>
      <c r="D104" s="89"/>
      <c r="E104" s="89" t="s">
        <v>45</v>
      </c>
      <c r="F104" s="89">
        <v>2030</v>
      </c>
      <c r="G104" s="89" t="s">
        <v>61</v>
      </c>
      <c r="H104" s="89"/>
      <c r="I104" s="60">
        <v>3.8970319442592505</v>
      </c>
      <c r="J104" s="60">
        <v>6.127204678199913</v>
      </c>
      <c r="K104" s="60">
        <v>3.9510996047657709</v>
      </c>
      <c r="L104" s="60">
        <v>2.8975856032251066</v>
      </c>
      <c r="M104" s="60">
        <v>3.7731185539291334</v>
      </c>
      <c r="N104" s="60">
        <v>6.127204678199913</v>
      </c>
      <c r="O104" s="60">
        <v>4.6111691408980349</v>
      </c>
      <c r="P104" s="60">
        <v>4.4956683233864956</v>
      </c>
      <c r="Q104" s="60">
        <v>4.3566272831848556</v>
      </c>
      <c r="R104" s="60">
        <v>4.804145443898304</v>
      </c>
      <c r="S104" s="60">
        <v>2.9218306130777361</v>
      </c>
      <c r="T104" s="60">
        <v>4.6082526674179682</v>
      </c>
      <c r="U104" s="60">
        <v>4.9305916077802072</v>
      </c>
      <c r="V104" s="60">
        <v>2.8856256224005388</v>
      </c>
      <c r="W104" s="60">
        <v>5.3802785189314104</v>
      </c>
      <c r="X104" s="60">
        <v>3.2826979612750105</v>
      </c>
      <c r="Y104" s="60">
        <v>3.6675170855344277</v>
      </c>
      <c r="Z104" s="60">
        <v>2.4464929077569546</v>
      </c>
      <c r="AA104" s="60">
        <v>2.9286474973375931</v>
      </c>
      <c r="AB104" s="60">
        <v>4.5814312674962441</v>
      </c>
      <c r="AC104" s="60">
        <v>2.8786987687616405</v>
      </c>
      <c r="AD104" s="60">
        <v>4.7019117523137286</v>
      </c>
      <c r="AE104" s="60">
        <v>2.9234673392741364</v>
      </c>
      <c r="AF104" s="60">
        <v>4.3430685373827416</v>
      </c>
      <c r="AG104" s="60">
        <v>4.0426693405409999</v>
      </c>
      <c r="AH104" s="60">
        <v>3.8095834113633047</v>
      </c>
      <c r="AI104" s="60">
        <v>3.489340691139621</v>
      </c>
      <c r="AJ104" s="60">
        <v>4.5821165853021144</v>
      </c>
      <c r="AK104" s="60">
        <v>2.9073022511312661</v>
      </c>
      <c r="AL104" s="60">
        <v>3.6830831919143501</v>
      </c>
      <c r="AM104" s="60">
        <v>3.0559311701737499</v>
      </c>
      <c r="AN104" s="60">
        <v>3.9027904650368619</v>
      </c>
      <c r="AO104" s="60">
        <v>4.5821165853021144</v>
      </c>
      <c r="AP104" s="60">
        <v>3.8531185164992308</v>
      </c>
      <c r="AQ104" s="60">
        <v>4.8819054771179653</v>
      </c>
      <c r="AR104" s="60">
        <v>4.7135119995584498</v>
      </c>
      <c r="AS104" s="60"/>
      <c r="AV104" s="5"/>
    </row>
    <row r="105" spans="1:51" x14ac:dyDescent="0.25">
      <c r="A105" s="89"/>
      <c r="B105" s="89"/>
      <c r="C105" s="89" t="s">
        <v>193</v>
      </c>
      <c r="D105" s="89"/>
      <c r="E105" s="89" t="s">
        <v>45</v>
      </c>
      <c r="F105" s="89">
        <v>2040</v>
      </c>
      <c r="G105" s="89" t="s">
        <v>61</v>
      </c>
      <c r="H105" s="89"/>
      <c r="I105" s="60">
        <v>4.0119244203098434</v>
      </c>
      <c r="J105" s="60">
        <v>5.4476564293453755</v>
      </c>
      <c r="K105" s="60">
        <v>3.7099029798338798</v>
      </c>
      <c r="L105" s="60">
        <v>2.6501968294383431</v>
      </c>
      <c r="M105" s="60">
        <v>3.7691160693029522</v>
      </c>
      <c r="N105" s="60">
        <v>5.4476564293453755</v>
      </c>
      <c r="O105" s="60">
        <v>4.3552046025863591</v>
      </c>
      <c r="P105" s="60">
        <v>4.1010220875096373</v>
      </c>
      <c r="Q105" s="60">
        <v>4.2665700238014077</v>
      </c>
      <c r="R105" s="60">
        <v>4.4658278540102936</v>
      </c>
      <c r="S105" s="60">
        <v>2.7875613367998748</v>
      </c>
      <c r="T105" s="60">
        <v>4.3807323254135557</v>
      </c>
      <c r="U105" s="60">
        <v>4.4819631754449167</v>
      </c>
      <c r="V105" s="60">
        <v>2.7116630127982133</v>
      </c>
      <c r="W105" s="60">
        <v>5.2081208147819273</v>
      </c>
      <c r="X105" s="60">
        <v>3.2087159567705599</v>
      </c>
      <c r="Y105" s="60">
        <v>3.3509184367309421</v>
      </c>
      <c r="Z105" s="60">
        <v>2.7676491958108569</v>
      </c>
      <c r="AA105" s="60">
        <v>2.9286474973375931</v>
      </c>
      <c r="AB105" s="60">
        <v>4.4073202838604422</v>
      </c>
      <c r="AC105" s="60">
        <v>2.6162037305402057</v>
      </c>
      <c r="AD105" s="60">
        <v>5.0664517220804122</v>
      </c>
      <c r="AE105" s="60">
        <v>2.6949239712200361</v>
      </c>
      <c r="AF105" s="60">
        <v>4.2780076573986792</v>
      </c>
      <c r="AG105" s="60">
        <v>4.0654410375280587</v>
      </c>
      <c r="AH105" s="60">
        <v>3.4479597630505867</v>
      </c>
      <c r="AI105" s="60">
        <v>3.3416967122247487</v>
      </c>
      <c r="AJ105" s="60">
        <v>4.1873735427300858</v>
      </c>
      <c r="AK105" s="60">
        <v>2.6877694722901238</v>
      </c>
      <c r="AL105" s="60">
        <v>3.680757150088863</v>
      </c>
      <c r="AM105" s="60">
        <v>2.8879288164903389</v>
      </c>
      <c r="AN105" s="60">
        <v>3.6715132641017107</v>
      </c>
      <c r="AO105" s="60">
        <v>4.1873735427300858</v>
      </c>
      <c r="AP105" s="60">
        <v>3.887843295389616</v>
      </c>
      <c r="AQ105" s="60">
        <v>4.4496627530667414</v>
      </c>
      <c r="AR105" s="60">
        <v>4.306906085274318</v>
      </c>
      <c r="AS105" s="60"/>
      <c r="AW105" s="5"/>
    </row>
    <row r="106" spans="1:51" x14ac:dyDescent="0.25">
      <c r="A106" s="89"/>
      <c r="B106" s="89"/>
      <c r="C106" s="89" t="s">
        <v>193</v>
      </c>
      <c r="D106" s="89"/>
      <c r="E106" s="89" t="s">
        <v>45</v>
      </c>
      <c r="F106" s="89">
        <v>2050</v>
      </c>
      <c r="G106" s="89" t="s">
        <v>61</v>
      </c>
      <c r="H106" s="89"/>
      <c r="I106" s="60">
        <v>4.1139733174690596</v>
      </c>
      <c r="J106" s="60">
        <v>4.9002566547075093</v>
      </c>
      <c r="K106" s="60">
        <v>3.5495856839323854</v>
      </c>
      <c r="L106" s="60">
        <v>2.4504149366375478</v>
      </c>
      <c r="M106" s="60">
        <v>3.817638593292624</v>
      </c>
      <c r="N106" s="60">
        <v>4.9002566547075093</v>
      </c>
      <c r="O106" s="60">
        <v>4.3505359917809621</v>
      </c>
      <c r="P106" s="60">
        <v>3.7459603751944184</v>
      </c>
      <c r="Q106" s="60">
        <v>4.2897798430972038</v>
      </c>
      <c r="R106" s="60">
        <v>4.2296840711925041</v>
      </c>
      <c r="S106" s="60">
        <v>2.6650328630797451</v>
      </c>
      <c r="T106" s="60">
        <v>4.2442156714156321</v>
      </c>
      <c r="U106" s="60">
        <v>4.0801374741971825</v>
      </c>
      <c r="V106" s="60">
        <v>2.5603747510209995</v>
      </c>
      <c r="W106" s="60">
        <v>5.0833045843713256</v>
      </c>
      <c r="X106" s="60">
        <v>3.2869090029141206</v>
      </c>
      <c r="Y106" s="60">
        <v>3.0746246283840137</v>
      </c>
      <c r="Z106" s="60">
        <v>3.0170450036154963</v>
      </c>
      <c r="AA106" s="60">
        <v>2.9286474973375931</v>
      </c>
      <c r="AB106" s="60">
        <v>4.2606995722230216</v>
      </c>
      <c r="AC106" s="60">
        <v>2.3854812418245812</v>
      </c>
      <c r="AD106" s="60">
        <v>5.0708310937416519</v>
      </c>
      <c r="AE106" s="60">
        <v>2.483672083159612</v>
      </c>
      <c r="AF106" s="60">
        <v>4.2335027157628096</v>
      </c>
      <c r="AG106" s="60">
        <v>4.1007386852474568</v>
      </c>
      <c r="AH106" s="60">
        <v>3.3571125970101252</v>
      </c>
      <c r="AI106" s="60">
        <v>3.1604714114492096</v>
      </c>
      <c r="AJ106" s="60">
        <v>3.8312815715627839</v>
      </c>
      <c r="AK106" s="60">
        <v>2.5053744939069387</v>
      </c>
      <c r="AL106" s="60">
        <v>3.747009333594169</v>
      </c>
      <c r="AM106" s="60">
        <v>2.7540722856881876</v>
      </c>
      <c r="AN106" s="60">
        <v>3.4232038945460808</v>
      </c>
      <c r="AO106" s="60">
        <v>3.8312815715627839</v>
      </c>
      <c r="AP106" s="60">
        <v>4.0074057379734169</v>
      </c>
      <c r="AQ106" s="60">
        <v>4.0565867675982634</v>
      </c>
      <c r="AR106" s="60">
        <v>3.9503783208639232</v>
      </c>
      <c r="AS106" s="60"/>
      <c r="AW106" s="5"/>
      <c r="AX106" s="5"/>
    </row>
    <row r="107" spans="1:51" x14ac:dyDescent="0.25">
      <c r="A107" s="89"/>
      <c r="B107" s="89" t="s">
        <v>46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W107" s="5"/>
      <c r="AX107" s="5"/>
      <c r="AY107" s="5"/>
    </row>
    <row r="108" spans="1:51" x14ac:dyDescent="0.25">
      <c r="A108" s="89" t="s">
        <v>62</v>
      </c>
      <c r="B108" s="89" t="s">
        <v>42</v>
      </c>
      <c r="C108" s="89"/>
      <c r="D108" s="89" t="s">
        <v>40</v>
      </c>
      <c r="E108" s="89" t="s">
        <v>41</v>
      </c>
      <c r="F108" s="89">
        <v>2005</v>
      </c>
      <c r="G108" s="89" t="s">
        <v>63</v>
      </c>
      <c r="H108" s="89"/>
      <c r="I108" s="97">
        <f>I109</f>
        <v>1.2859338196242263</v>
      </c>
      <c r="J108" s="97">
        <f t="shared" ref="J108:AR108" si="133">J109</f>
        <v>11.145922907197557</v>
      </c>
      <c r="K108" s="97">
        <f t="shared" si="133"/>
        <v>1.5164348245043591</v>
      </c>
      <c r="L108" s="97">
        <f t="shared" si="133"/>
        <v>3.1422811517506828</v>
      </c>
      <c r="M108" s="97">
        <f t="shared" si="133"/>
        <v>5.0049592349114835</v>
      </c>
      <c r="N108" s="97">
        <f t="shared" si="133"/>
        <v>2.7747582929163896</v>
      </c>
      <c r="O108" s="97">
        <f t="shared" si="133"/>
        <v>0</v>
      </c>
      <c r="P108" s="97">
        <f t="shared" si="133"/>
        <v>4.4564640593199902</v>
      </c>
      <c r="Q108" s="97">
        <f t="shared" si="133"/>
        <v>17.359569299140176</v>
      </c>
      <c r="R108" s="97">
        <f t="shared" si="133"/>
        <v>2.2934381014266298</v>
      </c>
      <c r="S108" s="97">
        <f t="shared" si="133"/>
        <v>4.2560186526636272</v>
      </c>
      <c r="T108" s="97">
        <f t="shared" si="133"/>
        <v>7.9579470535705106</v>
      </c>
      <c r="U108" s="97">
        <f t="shared" si="133"/>
        <v>10.586817452017275</v>
      </c>
      <c r="V108" s="97">
        <f t="shared" si="133"/>
        <v>83.697758543212032</v>
      </c>
      <c r="W108" s="97">
        <f t="shared" si="133"/>
        <v>2.4478516593383346</v>
      </c>
      <c r="X108" s="97">
        <f t="shared" si="133"/>
        <v>3.5413241874603054</v>
      </c>
      <c r="Y108" s="97">
        <f t="shared" si="133"/>
        <v>7.2383749508985762</v>
      </c>
      <c r="Z108" s="97">
        <f t="shared" si="133"/>
        <v>0.39943271681784287</v>
      </c>
      <c r="AA108" s="97">
        <f t="shared" si="133"/>
        <v>0</v>
      </c>
      <c r="AB108" s="97">
        <f t="shared" si="133"/>
        <v>14.950079341677712</v>
      </c>
      <c r="AC108" s="97">
        <f t="shared" si="133"/>
        <v>3.8471561024440732</v>
      </c>
      <c r="AD108" s="97">
        <f t="shared" si="133"/>
        <v>4.8034456191283464E-2</v>
      </c>
      <c r="AE108" s="97">
        <f t="shared" si="133"/>
        <v>5.1165577427803113</v>
      </c>
      <c r="AF108" s="97">
        <f t="shared" si="133"/>
        <v>0.79107843938273215</v>
      </c>
      <c r="AG108" s="97">
        <f t="shared" si="133"/>
        <v>3.9526299099262854</v>
      </c>
      <c r="AH108" s="97">
        <f t="shared" si="133"/>
        <v>0</v>
      </c>
      <c r="AI108" s="97">
        <f t="shared" si="133"/>
        <v>0.72947433624746327</v>
      </c>
      <c r="AJ108" s="97">
        <f t="shared" si="133"/>
        <v>5.2183358618948397</v>
      </c>
      <c r="AK108" s="97">
        <f t="shared" si="133"/>
        <v>8.0508863920954017</v>
      </c>
      <c r="AL108" s="97">
        <f t="shared" si="133"/>
        <v>0.83397197263720169</v>
      </c>
      <c r="AM108" s="97">
        <f t="shared" si="133"/>
        <v>6.2213152925748405</v>
      </c>
      <c r="AN108" s="97">
        <f t="shared" si="133"/>
        <v>27.250276909522174</v>
      </c>
      <c r="AO108" s="97">
        <f t="shared" si="133"/>
        <v>14.011097777520519</v>
      </c>
      <c r="AP108" s="97">
        <f t="shared" si="133"/>
        <v>2.5950798757298852</v>
      </c>
      <c r="AQ108" s="97">
        <f t="shared" si="133"/>
        <v>0.93885808409605453</v>
      </c>
      <c r="AR108" s="97">
        <f t="shared" si="133"/>
        <v>3.1486197734242354</v>
      </c>
      <c r="AS108" s="60">
        <f>AS109</f>
        <v>9.8421200000000013</v>
      </c>
      <c r="AV108" s="58"/>
      <c r="AW108" s="60"/>
      <c r="AX108" s="58"/>
      <c r="AY108" s="58"/>
    </row>
    <row r="109" spans="1:51" x14ac:dyDescent="0.25">
      <c r="A109" s="89" t="s">
        <v>62</v>
      </c>
      <c r="B109" s="89" t="s">
        <v>42</v>
      </c>
      <c r="C109" s="89"/>
      <c r="D109" s="89" t="s">
        <v>40</v>
      </c>
      <c r="E109" s="89" t="s">
        <v>41</v>
      </c>
      <c r="F109" s="89">
        <v>2010</v>
      </c>
      <c r="G109" s="89" t="s">
        <v>63</v>
      </c>
      <c r="H109" s="89"/>
      <c r="I109" s="66">
        <v>1.2859338196242263</v>
      </c>
      <c r="J109" s="66">
        <v>11.145922907197557</v>
      </c>
      <c r="K109" s="66">
        <v>1.5164348245043591</v>
      </c>
      <c r="L109" s="66">
        <v>3.1422811517506828</v>
      </c>
      <c r="M109" s="66">
        <v>5.0049592349114835</v>
      </c>
      <c r="N109" s="66">
        <v>2.7747582929163896</v>
      </c>
      <c r="O109" s="66">
        <v>0</v>
      </c>
      <c r="P109" s="66">
        <v>4.4564640593199902</v>
      </c>
      <c r="Q109" s="66">
        <v>17.359569299140176</v>
      </c>
      <c r="R109" s="66">
        <v>2.2934381014266298</v>
      </c>
      <c r="S109" s="66">
        <v>4.2560186526636272</v>
      </c>
      <c r="T109" s="66">
        <v>7.9579470535705106</v>
      </c>
      <c r="U109" s="66">
        <v>10.586817452017275</v>
      </c>
      <c r="V109" s="66">
        <v>83.697758543212032</v>
      </c>
      <c r="W109" s="66">
        <v>2.4478516593383346</v>
      </c>
      <c r="X109" s="66">
        <v>3.5413241874603054</v>
      </c>
      <c r="Y109" s="66">
        <v>7.2383749508985762</v>
      </c>
      <c r="Z109" s="66">
        <v>0.39943271681784287</v>
      </c>
      <c r="AA109" s="105">
        <v>0</v>
      </c>
      <c r="AB109" s="66">
        <v>14.950079341677712</v>
      </c>
      <c r="AC109" s="66">
        <v>3.8471561024440732</v>
      </c>
      <c r="AD109" s="66">
        <v>4.8034456191283464E-2</v>
      </c>
      <c r="AE109" s="66">
        <v>5.1165577427803113</v>
      </c>
      <c r="AF109" s="66">
        <v>0.79107843938273215</v>
      </c>
      <c r="AG109" s="66">
        <v>3.9526299099262854</v>
      </c>
      <c r="AH109" s="66">
        <v>0</v>
      </c>
      <c r="AI109" s="66">
        <v>0.72947433624746327</v>
      </c>
      <c r="AJ109" s="66">
        <v>5.2183358618948397</v>
      </c>
      <c r="AK109" s="66">
        <v>8.0508863920954017</v>
      </c>
      <c r="AL109" s="66">
        <v>0.83397197263720169</v>
      </c>
      <c r="AM109" s="66">
        <v>6.2213152925748405</v>
      </c>
      <c r="AN109" s="66">
        <v>27.250276909522174</v>
      </c>
      <c r="AO109" s="66">
        <v>14.011097777520519</v>
      </c>
      <c r="AP109" s="66">
        <v>2.5950798757298852</v>
      </c>
      <c r="AQ109" s="66">
        <v>0.93885808409605453</v>
      </c>
      <c r="AR109" s="66">
        <v>3.1486197734242354</v>
      </c>
      <c r="AS109" s="60">
        <f>9842.12/1000</f>
        <v>9.8421200000000013</v>
      </c>
      <c r="AU109" s="60">
        <f>SUM(J109:L109,O109:Z109,AB109:AE109,AH109:AI109,AK109:AM109,AO109:AR109)</f>
        <v>220.5307667067369</v>
      </c>
      <c r="AV109" s="58"/>
      <c r="AW109" s="58"/>
      <c r="AX109" s="58"/>
      <c r="AY109" s="58"/>
    </row>
    <row r="110" spans="1:51" x14ac:dyDescent="0.25">
      <c r="A110" s="89"/>
      <c r="B110" s="89" t="s">
        <v>42</v>
      </c>
      <c r="C110" s="89"/>
      <c r="D110" s="89" t="s">
        <v>40</v>
      </c>
      <c r="E110" s="89" t="s">
        <v>41</v>
      </c>
      <c r="F110" s="89">
        <v>2020</v>
      </c>
      <c r="G110" s="89" t="s">
        <v>63</v>
      </c>
      <c r="H110" s="99"/>
      <c r="I110" s="60">
        <v>1.2026728978019872</v>
      </c>
      <c r="J110" s="60">
        <v>11.061386321145926</v>
      </c>
      <c r="K110" s="60">
        <v>1.4905948235369837</v>
      </c>
      <c r="L110" s="60">
        <v>3.2072931343805338</v>
      </c>
      <c r="M110" s="60">
        <v>5.0049592349114835</v>
      </c>
      <c r="N110" s="60">
        <v>2.5092699266348086</v>
      </c>
      <c r="O110" s="60">
        <v>0</v>
      </c>
      <c r="P110" s="60">
        <v>4.3482733405361662</v>
      </c>
      <c r="Q110" s="60">
        <v>17.511557726668112</v>
      </c>
      <c r="R110" s="60">
        <v>2.0067280387360831</v>
      </c>
      <c r="S110" s="60">
        <v>4.1403402907194993</v>
      </c>
      <c r="T110" s="60">
        <v>7.8501408603657961</v>
      </c>
      <c r="U110" s="60">
        <v>10.660551967848637</v>
      </c>
      <c r="V110" s="60">
        <v>76.843209884907381</v>
      </c>
      <c r="W110" s="60">
        <v>2.4478516593383346</v>
      </c>
      <c r="X110" s="60">
        <v>3.5864980782508757</v>
      </c>
      <c r="Y110" s="60">
        <v>7.2910452732563797</v>
      </c>
      <c r="Z110" s="60">
        <v>0.46348222799357786</v>
      </c>
      <c r="AA110" s="105">
        <v>0</v>
      </c>
      <c r="AB110" s="60">
        <v>14.298163552040458</v>
      </c>
      <c r="AC110" s="60">
        <v>3.5871828547252718</v>
      </c>
      <c r="AD110" s="60">
        <v>4.4324115991896458E-2</v>
      </c>
      <c r="AE110" s="60">
        <v>4.7766856650202882</v>
      </c>
      <c r="AF110" s="60">
        <v>0.79107843938273215</v>
      </c>
      <c r="AG110" s="60">
        <v>3.9526299099262854</v>
      </c>
      <c r="AH110" s="60">
        <v>0</v>
      </c>
      <c r="AI110" s="60">
        <v>0.68161169832870083</v>
      </c>
      <c r="AJ110" s="60">
        <v>5.1100898410314395</v>
      </c>
      <c r="AK110" s="60">
        <v>7.764271712961416</v>
      </c>
      <c r="AL110" s="60">
        <v>0.79536349504214121</v>
      </c>
      <c r="AM110" s="60">
        <v>6.2547425032913955</v>
      </c>
      <c r="AN110" s="60">
        <v>22.208168966209215</v>
      </c>
      <c r="AO110" s="60">
        <v>13.808863377597721</v>
      </c>
      <c r="AP110" s="60">
        <v>2.5525601147268868</v>
      </c>
      <c r="AQ110" s="60">
        <v>0.91374163845239353</v>
      </c>
      <c r="AR110" s="60">
        <v>3.1165016338481069</v>
      </c>
      <c r="AS110" s="60">
        <f>$AS$109</f>
        <v>9.8421200000000013</v>
      </c>
      <c r="AV110" s="60">
        <f>SUM(J110:L110,O110:Z110,AB110:AE110,AH110:AI110,AK110:AM110,AO110:AR110)</f>
        <v>211.50296598971099</v>
      </c>
      <c r="AW110" s="58"/>
      <c r="AX110" s="58"/>
      <c r="AY110" s="58"/>
    </row>
    <row r="111" spans="1:51" x14ac:dyDescent="0.25">
      <c r="A111" s="89"/>
      <c r="B111" s="89" t="s">
        <v>42</v>
      </c>
      <c r="C111" s="89"/>
      <c r="D111" s="89" t="s">
        <v>40</v>
      </c>
      <c r="E111" s="89" t="s">
        <v>41</v>
      </c>
      <c r="F111" s="89">
        <v>2030</v>
      </c>
      <c r="G111" s="89" t="s">
        <v>63</v>
      </c>
      <c r="H111" s="99"/>
      <c r="I111" s="60">
        <v>1.0841854369168182</v>
      </c>
      <c r="J111" s="60">
        <v>10.875211778043319</v>
      </c>
      <c r="K111" s="60">
        <v>1.4638327940150224</v>
      </c>
      <c r="L111" s="60">
        <v>3.1534956540903631</v>
      </c>
      <c r="M111" s="60">
        <v>5.0052334711678022</v>
      </c>
      <c r="N111" s="60">
        <v>2.4764341232273059</v>
      </c>
      <c r="O111" s="60">
        <v>0</v>
      </c>
      <c r="P111" s="60">
        <v>4.31321619962588</v>
      </c>
      <c r="Q111" s="60">
        <v>16.90641930814035</v>
      </c>
      <c r="R111" s="60">
        <v>2.1711047641551509</v>
      </c>
      <c r="S111" s="60">
        <v>3.9981442058794494</v>
      </c>
      <c r="T111" s="60">
        <v>7.8539199217065612</v>
      </c>
      <c r="U111" s="60">
        <v>10.336073946178276</v>
      </c>
      <c r="V111" s="60">
        <v>81.531995096200632</v>
      </c>
      <c r="W111" s="60">
        <v>2.4469719251866953</v>
      </c>
      <c r="X111" s="60">
        <v>3.5011974730548725</v>
      </c>
      <c r="Y111" s="60">
        <v>6.7878976095478434</v>
      </c>
      <c r="Z111" s="60">
        <v>0.53199212580475952</v>
      </c>
      <c r="AA111" s="105">
        <v>0</v>
      </c>
      <c r="AB111" s="60">
        <v>14.352192863509773</v>
      </c>
      <c r="AC111" s="60">
        <v>3.7843920608652906</v>
      </c>
      <c r="AD111" s="60">
        <v>4.0551278455884951E-2</v>
      </c>
      <c r="AE111" s="60">
        <v>5.5649826281285417</v>
      </c>
      <c r="AF111" s="60">
        <v>2.3112116540154513</v>
      </c>
      <c r="AG111" s="60">
        <v>3.9478444680904934</v>
      </c>
      <c r="AH111" s="60">
        <v>0</v>
      </c>
      <c r="AI111" s="60">
        <v>0.73577734928263339</v>
      </c>
      <c r="AJ111" s="60">
        <v>5.1181863703763595</v>
      </c>
      <c r="AK111" s="60">
        <v>7.4593468034685273</v>
      </c>
      <c r="AL111" s="60">
        <v>0.90560021611488195</v>
      </c>
      <c r="AM111" s="60">
        <v>5.9860791228027379</v>
      </c>
      <c r="AN111" s="60">
        <v>20.725657086525118</v>
      </c>
      <c r="AO111" s="60">
        <v>14.480167001070418</v>
      </c>
      <c r="AP111" s="60">
        <v>2.4664405328232188</v>
      </c>
      <c r="AQ111" s="60">
        <v>0.91144344625415119</v>
      </c>
      <c r="AR111" s="60">
        <v>3.4262477540919831</v>
      </c>
      <c r="AS111" s="60">
        <f t="shared" ref="AS111:AS113" si="134">$AS$109</f>
        <v>9.8421200000000013</v>
      </c>
      <c r="AV111" s="58"/>
      <c r="AW111" s="60">
        <f>SUM(J111:L111,O111:Z111,AB111:AE111,AH111:AI111,AK111:AM111,AO111:AR111)</f>
        <v>215.9846938584972</v>
      </c>
      <c r="AX111" s="58"/>
      <c r="AY111" s="58"/>
    </row>
    <row r="112" spans="1:51" x14ac:dyDescent="0.25">
      <c r="A112" s="89"/>
      <c r="B112" s="89" t="s">
        <v>42</v>
      </c>
      <c r="C112" s="89"/>
      <c r="D112" s="89" t="s">
        <v>40</v>
      </c>
      <c r="E112" s="89" t="s">
        <v>41</v>
      </c>
      <c r="F112" s="89">
        <v>2040</v>
      </c>
      <c r="G112" s="89" t="s">
        <v>63</v>
      </c>
      <c r="H112" s="99"/>
      <c r="I112" s="60">
        <v>1.0611198725213</v>
      </c>
      <c r="J112" s="60">
        <v>10.95680476557002</v>
      </c>
      <c r="K112" s="60">
        <v>1.5221433212246827</v>
      </c>
      <c r="L112" s="60">
        <v>3.5765923744583121</v>
      </c>
      <c r="M112" s="60">
        <v>5.0022121407753142</v>
      </c>
      <c r="N112" s="60">
        <v>2.574793146955368</v>
      </c>
      <c r="O112" s="60">
        <v>0</v>
      </c>
      <c r="P112" s="60">
        <v>4.2564324074968329</v>
      </c>
      <c r="Q112" s="60">
        <v>16.634596557346018</v>
      </c>
      <c r="R112" s="60">
        <v>2.9960620758250265</v>
      </c>
      <c r="S112" s="60">
        <v>3.8149788728800513</v>
      </c>
      <c r="T112" s="60">
        <v>8.1144893736241315</v>
      </c>
      <c r="U112" s="60">
        <v>9.7188477042775094</v>
      </c>
      <c r="V112" s="60">
        <v>82.425722589968927</v>
      </c>
      <c r="W112" s="60">
        <v>2.4483649778842684</v>
      </c>
      <c r="X112" s="60">
        <v>3.4193466444639906</v>
      </c>
      <c r="Y112" s="60">
        <v>7.4426511716575954</v>
      </c>
      <c r="Z112" s="60">
        <v>0.77219916905097608</v>
      </c>
      <c r="AA112" s="105">
        <v>0</v>
      </c>
      <c r="AB112" s="60">
        <v>14.561477145568821</v>
      </c>
      <c r="AC112" s="60">
        <v>3.8119771567300234</v>
      </c>
      <c r="AD112" s="60">
        <v>3.7810244487764259E-2</v>
      </c>
      <c r="AE112" s="60">
        <v>5.9199540188896531</v>
      </c>
      <c r="AF112" s="60">
        <v>2.3813061661062043</v>
      </c>
      <c r="AG112" s="60">
        <v>3.9467837088426085</v>
      </c>
      <c r="AH112" s="60">
        <v>0</v>
      </c>
      <c r="AI112" s="60">
        <v>0.91118321547127412</v>
      </c>
      <c r="AJ112" s="60">
        <v>5.0471573057434211</v>
      </c>
      <c r="AK112" s="60">
        <v>8.1187166008491616</v>
      </c>
      <c r="AL112" s="60">
        <v>0.85347252254276862</v>
      </c>
      <c r="AM112" s="60">
        <v>6.1635899981628199</v>
      </c>
      <c r="AN112" s="60">
        <v>20.069981791094033</v>
      </c>
      <c r="AO112" s="60">
        <v>15.132014803472048</v>
      </c>
      <c r="AP112" s="60">
        <v>2.3265620261179576</v>
      </c>
      <c r="AQ112" s="60">
        <v>0.88676847000757397</v>
      </c>
      <c r="AR112" s="60">
        <v>3.6925270130101433</v>
      </c>
      <c r="AS112" s="60">
        <f t="shared" si="134"/>
        <v>9.8421200000000013</v>
      </c>
      <c r="AV112" s="58"/>
      <c r="AW112" s="60"/>
      <c r="AX112" s="60">
        <f>SUM(J112:L112,O112:Z112,AB112:AE112,AH112:AI112,AK112:AM112,AO112:AR112)</f>
        <v>220.51528522103834</v>
      </c>
      <c r="AY112" s="58"/>
    </row>
    <row r="113" spans="1:51" x14ac:dyDescent="0.25">
      <c r="A113" s="89"/>
      <c r="B113" s="89" t="s">
        <v>42</v>
      </c>
      <c r="C113" s="89"/>
      <c r="D113" s="89" t="s">
        <v>40</v>
      </c>
      <c r="E113" s="91" t="s">
        <v>41</v>
      </c>
      <c r="F113" s="91">
        <v>2050</v>
      </c>
      <c r="G113" s="91" t="s">
        <v>63</v>
      </c>
      <c r="H113" s="100"/>
      <c r="I113" s="61">
        <v>1.0592591333208976</v>
      </c>
      <c r="J113" s="61">
        <v>11.388413975282907</v>
      </c>
      <c r="K113" s="61">
        <v>1.6558956541104595</v>
      </c>
      <c r="L113" s="61">
        <v>3.581089131709482</v>
      </c>
      <c r="M113" s="61">
        <v>4.998690871007538</v>
      </c>
      <c r="N113" s="61">
        <v>2.7964295906679029</v>
      </c>
      <c r="O113" s="61">
        <v>0</v>
      </c>
      <c r="P113" s="61">
        <v>4.2085862743229905</v>
      </c>
      <c r="Q113" s="61">
        <v>18.420637271050605</v>
      </c>
      <c r="R113" s="61">
        <v>3.3347070124122635</v>
      </c>
      <c r="S113" s="61">
        <v>3.8556332411023075</v>
      </c>
      <c r="T113" s="61">
        <v>8.930783173368912</v>
      </c>
      <c r="U113" s="61">
        <v>11.201326920379179</v>
      </c>
      <c r="V113" s="61">
        <v>88.955863997919579</v>
      </c>
      <c r="W113" s="61">
        <v>2.4481511660535262</v>
      </c>
      <c r="X113" s="61">
        <v>3.3303077623720458</v>
      </c>
      <c r="Y113" s="61">
        <v>8.048786367057275</v>
      </c>
      <c r="Z113" s="61">
        <v>0.80005168417446937</v>
      </c>
      <c r="AA113" s="105">
        <v>0</v>
      </c>
      <c r="AB113" s="61">
        <v>14.518797207884591</v>
      </c>
      <c r="AC113" s="61">
        <v>4.0393319255627116</v>
      </c>
      <c r="AD113" s="61">
        <v>3.6864034275635914E-2</v>
      </c>
      <c r="AE113" s="61">
        <v>6.0022319304130836</v>
      </c>
      <c r="AF113" s="61">
        <v>2.3151699461801303</v>
      </c>
      <c r="AG113" s="61">
        <v>3.9466721575993495</v>
      </c>
      <c r="AH113" s="61">
        <v>0</v>
      </c>
      <c r="AI113" s="61">
        <v>0.96849383187517279</v>
      </c>
      <c r="AJ113" s="61">
        <v>4.9630884882587587</v>
      </c>
      <c r="AK113" s="61">
        <v>8.2977766149345769</v>
      </c>
      <c r="AL113" s="61">
        <v>1.0542761032728856</v>
      </c>
      <c r="AM113" s="61">
        <v>6.3721996321382406</v>
      </c>
      <c r="AN113" s="61">
        <v>19.516792912083879</v>
      </c>
      <c r="AO113" s="61">
        <v>14.863780233052164</v>
      </c>
      <c r="AP113" s="61">
        <v>2.3380809442503732</v>
      </c>
      <c r="AQ113" s="61">
        <v>0.89703433411329292</v>
      </c>
      <c r="AR113" s="61">
        <v>3.8922392045864358</v>
      </c>
      <c r="AS113" s="61">
        <f t="shared" si="134"/>
        <v>9.8421200000000013</v>
      </c>
      <c r="AV113" s="58"/>
      <c r="AW113" s="60"/>
      <c r="AX113" s="60"/>
      <c r="AY113" s="60">
        <f>SUM(J113:L113,O113:Z113,AB113:AE113,AH113:AI113,AK113:AM113,AO113:AR113)</f>
        <v>233.44133962767518</v>
      </c>
    </row>
    <row r="114" spans="1:51" x14ac:dyDescent="0.25">
      <c r="A114" s="89"/>
      <c r="B114" s="89"/>
      <c r="C114" s="89" t="s">
        <v>193</v>
      </c>
      <c r="D114" s="89"/>
      <c r="E114" s="89" t="s">
        <v>45</v>
      </c>
      <c r="F114" s="89">
        <v>2005</v>
      </c>
      <c r="G114" s="89" t="s">
        <v>63</v>
      </c>
      <c r="H114" s="89"/>
      <c r="I114" s="78">
        <f>I115</f>
        <v>1.878322019713595</v>
      </c>
      <c r="J114" s="78">
        <f t="shared" ref="J114:AR114" si="135">J115</f>
        <v>4.9578779983789287</v>
      </c>
      <c r="K114" s="78">
        <f t="shared" si="135"/>
        <v>5.0594733289895206</v>
      </c>
      <c r="L114" s="78">
        <f t="shared" si="135"/>
        <v>4.1863895281218175</v>
      </c>
      <c r="M114" s="78">
        <f t="shared" si="135"/>
        <v>1.878322019713595</v>
      </c>
      <c r="N114" s="78">
        <f t="shared" si="135"/>
        <v>4.9578779983789287</v>
      </c>
      <c r="O114" s="78">
        <f t="shared" si="135"/>
        <v>0</v>
      </c>
      <c r="P114" s="78">
        <f t="shared" si="135"/>
        <v>4.747487666603762</v>
      </c>
      <c r="Q114" s="78">
        <f t="shared" si="135"/>
        <v>5.0326371633100129</v>
      </c>
      <c r="R114" s="78">
        <f t="shared" si="135"/>
        <v>4.2968702163043764</v>
      </c>
      <c r="S114" s="78">
        <f t="shared" si="135"/>
        <v>4.3198341983712814</v>
      </c>
      <c r="T114" s="78">
        <f t="shared" si="135"/>
        <v>5.2831474115133634</v>
      </c>
      <c r="U114" s="78">
        <f t="shared" si="135"/>
        <v>5.7489484837116569</v>
      </c>
      <c r="V114" s="78">
        <f t="shared" si="135"/>
        <v>4.7299783841223864</v>
      </c>
      <c r="W114" s="78">
        <f t="shared" si="135"/>
        <v>4.6023678746944636</v>
      </c>
      <c r="X114" s="78">
        <f t="shared" si="135"/>
        <v>2.1594406219527871</v>
      </c>
      <c r="Y114" s="78">
        <f t="shared" si="135"/>
        <v>3.599355393789577</v>
      </c>
      <c r="Z114" s="78">
        <f t="shared" si="135"/>
        <v>4.5880793222254601</v>
      </c>
      <c r="AA114" s="78">
        <f t="shared" si="135"/>
        <v>0</v>
      </c>
      <c r="AB114" s="78">
        <f t="shared" si="135"/>
        <v>4.726728259603826</v>
      </c>
      <c r="AC114" s="78">
        <f t="shared" si="135"/>
        <v>4.5964418923481301</v>
      </c>
      <c r="AD114" s="78">
        <f t="shared" si="135"/>
        <v>5.047264709698208</v>
      </c>
      <c r="AE114" s="78">
        <f t="shared" si="135"/>
        <v>4.3178974374899104</v>
      </c>
      <c r="AF114" s="78">
        <f t="shared" si="135"/>
        <v>1.878322019713595</v>
      </c>
      <c r="AG114" s="78">
        <f t="shared" si="135"/>
        <v>1.878322019713595</v>
      </c>
      <c r="AH114" s="78">
        <f t="shared" si="135"/>
        <v>4.2770017680778523</v>
      </c>
      <c r="AI114" s="78">
        <f t="shared" si="135"/>
        <v>5.7364418899450103</v>
      </c>
      <c r="AJ114" s="78">
        <f t="shared" si="135"/>
        <v>4.6159834817425516</v>
      </c>
      <c r="AK114" s="78">
        <f t="shared" si="135"/>
        <v>4.7472060313136035</v>
      </c>
      <c r="AL114" s="78">
        <f t="shared" si="135"/>
        <v>5.2696993168737478</v>
      </c>
      <c r="AM114" s="78">
        <f t="shared" si="135"/>
        <v>3.7903594395339875</v>
      </c>
      <c r="AN114" s="78">
        <f t="shared" si="135"/>
        <v>1.878322019713595</v>
      </c>
      <c r="AO114" s="78">
        <f t="shared" si="135"/>
        <v>5.9644417346981182</v>
      </c>
      <c r="AP114" s="78">
        <f t="shared" si="135"/>
        <v>4.2005374268811932</v>
      </c>
      <c r="AQ114" s="78">
        <f t="shared" si="135"/>
        <v>4.0038930843298539</v>
      </c>
      <c r="AR114" s="78">
        <f t="shared" si="135"/>
        <v>6.4270822677411603</v>
      </c>
      <c r="AS114" s="77">
        <f>AN114</f>
        <v>1.878322019713595</v>
      </c>
      <c r="AV114" s="5"/>
    </row>
    <row r="115" spans="1:51" x14ac:dyDescent="0.25">
      <c r="A115" s="89"/>
      <c r="B115" s="89"/>
      <c r="C115" s="89" t="s">
        <v>193</v>
      </c>
      <c r="D115" s="89"/>
      <c r="E115" s="89" t="s">
        <v>45</v>
      </c>
      <c r="F115" s="89">
        <v>2010</v>
      </c>
      <c r="G115" s="89" t="s">
        <v>63</v>
      </c>
      <c r="H115" s="89"/>
      <c r="I115" s="68">
        <v>1.878322019713595</v>
      </c>
      <c r="J115" s="60">
        <v>4.9578779983789287</v>
      </c>
      <c r="K115" s="60">
        <v>5.0594733289895206</v>
      </c>
      <c r="L115" s="60">
        <v>4.1863895281218175</v>
      </c>
      <c r="M115" s="68">
        <v>1.878322019713595</v>
      </c>
      <c r="N115" s="68">
        <v>4.9578779983789287</v>
      </c>
      <c r="O115" s="60">
        <v>0</v>
      </c>
      <c r="P115" s="60">
        <v>4.747487666603762</v>
      </c>
      <c r="Q115" s="60">
        <v>5.0326371633100129</v>
      </c>
      <c r="R115" s="60">
        <v>4.2968702163043764</v>
      </c>
      <c r="S115" s="60">
        <v>4.3198341983712814</v>
      </c>
      <c r="T115" s="60">
        <v>5.2831474115133634</v>
      </c>
      <c r="U115" s="60">
        <v>5.7489484837116569</v>
      </c>
      <c r="V115" s="60">
        <v>4.7299783841223864</v>
      </c>
      <c r="W115" s="60">
        <v>4.6023678746944636</v>
      </c>
      <c r="X115" s="60">
        <v>2.1594406219527871</v>
      </c>
      <c r="Y115" s="60">
        <v>3.599355393789577</v>
      </c>
      <c r="Z115" s="60">
        <v>4.5880793222254601</v>
      </c>
      <c r="AA115" s="60">
        <v>0</v>
      </c>
      <c r="AB115" s="60">
        <v>4.726728259603826</v>
      </c>
      <c r="AC115" s="60">
        <v>4.5964418923481301</v>
      </c>
      <c r="AD115" s="60">
        <v>5.047264709698208</v>
      </c>
      <c r="AE115" s="60">
        <v>4.3178974374899104</v>
      </c>
      <c r="AF115" s="60">
        <v>1.878322019713595</v>
      </c>
      <c r="AG115" s="68">
        <v>1.878322019713595</v>
      </c>
      <c r="AH115" s="60">
        <v>4.2770017680778523</v>
      </c>
      <c r="AI115" s="60">
        <v>5.7364418899450103</v>
      </c>
      <c r="AJ115" s="60">
        <v>4.6159834817425516</v>
      </c>
      <c r="AK115" s="60">
        <v>4.7472060313136035</v>
      </c>
      <c r="AL115" s="60">
        <v>5.2696993168737478</v>
      </c>
      <c r="AM115" s="60">
        <v>3.7903594395339875</v>
      </c>
      <c r="AN115" s="68">
        <v>1.878322019713595</v>
      </c>
      <c r="AO115" s="60">
        <v>5.9644417346981182</v>
      </c>
      <c r="AP115" s="60">
        <v>4.2005374268811932</v>
      </c>
      <c r="AQ115" s="60">
        <v>4.0038930843298539</v>
      </c>
      <c r="AR115" s="60">
        <v>6.4270822677411603</v>
      </c>
      <c r="AS115" s="77">
        <f t="shared" ref="AS115:AS119" si="136">AN115</f>
        <v>1.878322019713595</v>
      </c>
      <c r="AV115" s="5"/>
    </row>
    <row r="116" spans="1:51" x14ac:dyDescent="0.25">
      <c r="A116" s="89"/>
      <c r="B116" s="89"/>
      <c r="C116" s="89" t="s">
        <v>193</v>
      </c>
      <c r="D116" s="89"/>
      <c r="E116" s="89" t="s">
        <v>45</v>
      </c>
      <c r="F116" s="89">
        <v>2020</v>
      </c>
      <c r="G116" s="89" t="s">
        <v>63</v>
      </c>
      <c r="H116" s="99"/>
      <c r="I116" s="68">
        <v>1.9033150455644414</v>
      </c>
      <c r="J116" s="60">
        <v>5.0171196855394689</v>
      </c>
      <c r="K116" s="60">
        <v>5.1210110208071882</v>
      </c>
      <c r="L116" s="60">
        <v>4.2384091887140158</v>
      </c>
      <c r="M116" s="68">
        <v>1.9033150455644414</v>
      </c>
      <c r="N116" s="68">
        <v>5.0171196855394689</v>
      </c>
      <c r="O116" s="60">
        <v>0</v>
      </c>
      <c r="P116" s="60">
        <v>4.806663477550142</v>
      </c>
      <c r="Q116" s="60">
        <v>5.0943617776669505</v>
      </c>
      <c r="R116" s="60">
        <v>4.3470336011238206</v>
      </c>
      <c r="S116" s="60">
        <v>4.3733632497320878</v>
      </c>
      <c r="T116" s="60">
        <v>5.3484035967370831</v>
      </c>
      <c r="U116" s="60">
        <v>5.8198824454585409</v>
      </c>
      <c r="V116" s="60">
        <v>4.787092746232517</v>
      </c>
      <c r="W116" s="60">
        <v>4.6589010169996712</v>
      </c>
      <c r="X116" s="60">
        <v>2.1844331622232342</v>
      </c>
      <c r="Y116" s="60">
        <v>3.6434147458745834</v>
      </c>
      <c r="Z116" s="60">
        <v>4.6438779473230785</v>
      </c>
      <c r="AA116" s="60">
        <v>0</v>
      </c>
      <c r="AB116" s="60">
        <v>4.7831522238077504</v>
      </c>
      <c r="AC116" s="60">
        <v>4.6540157286703732</v>
      </c>
      <c r="AD116" s="60">
        <v>5.1090708641595972</v>
      </c>
      <c r="AE116" s="60">
        <v>4.371602265057259</v>
      </c>
      <c r="AF116" s="60">
        <v>1.9033150455644414</v>
      </c>
      <c r="AG116" s="68">
        <v>1.9033150455644414</v>
      </c>
      <c r="AH116" s="60">
        <v>4.3339117199560633</v>
      </c>
      <c r="AI116" s="60">
        <v>5.8073215428928942</v>
      </c>
      <c r="AJ116" s="60">
        <v>4.6713191300073831</v>
      </c>
      <c r="AK116" s="60">
        <v>4.8065269442340917</v>
      </c>
      <c r="AL116" s="60">
        <v>5.3356884728592782</v>
      </c>
      <c r="AM116" s="60">
        <v>3.8373471039479599</v>
      </c>
      <c r="AN116" s="68">
        <v>1.9033150455644414</v>
      </c>
      <c r="AO116" s="60">
        <v>6.0378174146969563</v>
      </c>
      <c r="AP116" s="60">
        <v>4.2520768523925012</v>
      </c>
      <c r="AQ116" s="60">
        <v>4.0531657978288829</v>
      </c>
      <c r="AR116" s="60">
        <v>4.4461571767330055</v>
      </c>
      <c r="AS116" s="77">
        <f t="shared" si="136"/>
        <v>1.9033150455644414</v>
      </c>
      <c r="AW116" s="5"/>
    </row>
    <row r="117" spans="1:51" x14ac:dyDescent="0.25">
      <c r="A117" s="89"/>
      <c r="B117" s="89"/>
      <c r="C117" s="89" t="s">
        <v>193</v>
      </c>
      <c r="D117" s="89"/>
      <c r="E117" s="89" t="s">
        <v>45</v>
      </c>
      <c r="F117" s="89">
        <v>2030</v>
      </c>
      <c r="G117" s="89" t="s">
        <v>63</v>
      </c>
      <c r="H117" s="99"/>
      <c r="I117" s="68">
        <v>1.7129835410079968</v>
      </c>
      <c r="J117" s="60">
        <v>4.5551068414422522</v>
      </c>
      <c r="K117" s="60">
        <v>4.6502691045505156</v>
      </c>
      <c r="L117" s="60">
        <v>3.8421974498208589</v>
      </c>
      <c r="M117" s="68">
        <v>1.7129835410079968</v>
      </c>
      <c r="N117" s="68">
        <v>4.5551068414422522</v>
      </c>
      <c r="O117" s="60">
        <v>0</v>
      </c>
      <c r="P117" s="60">
        <v>4.3557816946079413</v>
      </c>
      <c r="Q117" s="60">
        <v>4.6240068675601247</v>
      </c>
      <c r="R117" s="60">
        <v>3.9662573415261688</v>
      </c>
      <c r="S117" s="60">
        <v>3.9657189355228688</v>
      </c>
      <c r="T117" s="60">
        <v>4.8508668657244813</v>
      </c>
      <c r="U117" s="60">
        <v>5.2800855634211787</v>
      </c>
      <c r="V117" s="60">
        <v>4.3483810914789895</v>
      </c>
      <c r="W117" s="60">
        <v>4.228375263143489</v>
      </c>
      <c r="X117" s="60">
        <v>1.9941016568162011</v>
      </c>
      <c r="Y117" s="60">
        <v>3.3081927016459041</v>
      </c>
      <c r="Z117" s="60">
        <v>4.2189863304924824</v>
      </c>
      <c r="AA117" s="60">
        <v>0</v>
      </c>
      <c r="AB117" s="60">
        <v>4.3497090613879053</v>
      </c>
      <c r="AC117" s="60">
        <v>4.2155688212932851</v>
      </c>
      <c r="AD117" s="60">
        <v>4.6383932263382528</v>
      </c>
      <c r="AE117" s="60">
        <v>3.9626193474289844</v>
      </c>
      <c r="AF117" s="60">
        <v>1.7129835410079968</v>
      </c>
      <c r="AG117" s="68">
        <v>1.7129835410079968</v>
      </c>
      <c r="AH117" s="60">
        <v>3.9005205479604563</v>
      </c>
      <c r="AI117" s="60">
        <v>5.2697766497948866</v>
      </c>
      <c r="AJ117" s="60">
        <v>4.2501258415244028</v>
      </c>
      <c r="AK117" s="60">
        <v>4.3547866965891</v>
      </c>
      <c r="AL117" s="60">
        <v>4.8331705877798266</v>
      </c>
      <c r="AM117" s="60">
        <v>3.4794934097065431</v>
      </c>
      <c r="AN117" s="68">
        <v>1.7129835410079968</v>
      </c>
      <c r="AO117" s="60">
        <v>5.4788324695268233</v>
      </c>
      <c r="AP117" s="60">
        <v>3.8595019166759226</v>
      </c>
      <c r="AQ117" s="60">
        <v>3.6778794577203735</v>
      </c>
      <c r="AR117" s="60">
        <v>4.0452066659348649</v>
      </c>
      <c r="AS117" s="77">
        <f t="shared" si="136"/>
        <v>1.7129835410079968</v>
      </c>
      <c r="AW117" s="5"/>
      <c r="AX117" s="5"/>
    </row>
    <row r="118" spans="1:51" x14ac:dyDescent="0.25">
      <c r="A118" s="89"/>
      <c r="B118" s="89"/>
      <c r="C118" s="89" t="s">
        <v>193</v>
      </c>
      <c r="D118" s="89"/>
      <c r="E118" s="89" t="s">
        <v>45</v>
      </c>
      <c r="F118" s="89">
        <v>2040</v>
      </c>
      <c r="G118" s="89" t="s">
        <v>63</v>
      </c>
      <c r="H118" s="99"/>
      <c r="I118" s="68">
        <v>1.5416851869071972</v>
      </c>
      <c r="J118" s="60">
        <v>4.1395320458754368</v>
      </c>
      <c r="K118" s="60">
        <v>4.2266206901028243</v>
      </c>
      <c r="L118" s="60">
        <v>3.4856278310601874</v>
      </c>
      <c r="M118" s="68">
        <v>1.5416851869071972</v>
      </c>
      <c r="N118" s="68">
        <v>4.1395320458754368</v>
      </c>
      <c r="O118" s="60">
        <v>0</v>
      </c>
      <c r="P118" s="60">
        <v>3.9500189462384578</v>
      </c>
      <c r="Q118" s="60">
        <v>4.200712288261446</v>
      </c>
      <c r="R118" s="60">
        <v>3.6236477274112975</v>
      </c>
      <c r="S118" s="60">
        <v>3.5988390527345713</v>
      </c>
      <c r="T118" s="60">
        <v>4.4030475335896044</v>
      </c>
      <c r="U118" s="60">
        <v>4.7942069366143603</v>
      </c>
      <c r="V118" s="60">
        <v>3.9541808203266298</v>
      </c>
      <c r="W118" s="60">
        <v>3.8409035026098017</v>
      </c>
      <c r="X118" s="60">
        <v>1.8228032950664943</v>
      </c>
      <c r="Y118" s="60">
        <v>3.0064514650127254</v>
      </c>
      <c r="Z118" s="60">
        <v>3.8365848917842538</v>
      </c>
      <c r="AA118" s="60">
        <v>0</v>
      </c>
      <c r="AB118" s="60">
        <v>3.9602093645533434</v>
      </c>
      <c r="AC118" s="60">
        <v>3.8209666046539059</v>
      </c>
      <c r="AD118" s="60">
        <v>4.2147833522990421</v>
      </c>
      <c r="AE118" s="60">
        <v>3.5945347215635377</v>
      </c>
      <c r="AF118" s="60">
        <v>1.5416851869071972</v>
      </c>
      <c r="AG118" s="68">
        <v>1.5416851869071972</v>
      </c>
      <c r="AH118" s="60">
        <v>3.5104684931644101</v>
      </c>
      <c r="AI118" s="60">
        <v>4.7858262890606609</v>
      </c>
      <c r="AJ118" s="60">
        <v>3.8711134658841773</v>
      </c>
      <c r="AK118" s="60">
        <v>3.948217206180038</v>
      </c>
      <c r="AL118" s="60">
        <v>4.3809148257749877</v>
      </c>
      <c r="AM118" s="60">
        <v>3.1574241654096915</v>
      </c>
      <c r="AN118" s="68">
        <v>1.5416851869071972</v>
      </c>
      <c r="AO118" s="60">
        <v>4.9756518899786535</v>
      </c>
      <c r="AP118" s="60">
        <v>3.5061809122620979</v>
      </c>
      <c r="AQ118" s="60">
        <v>3.3401219051326567</v>
      </c>
      <c r="AR118" s="60">
        <v>3.6843240708264156</v>
      </c>
      <c r="AS118" s="77">
        <f t="shared" si="136"/>
        <v>1.5416851869071972</v>
      </c>
      <c r="AW118" s="5"/>
      <c r="AX118" s="5"/>
      <c r="AY118" s="5"/>
    </row>
    <row r="119" spans="1:51" x14ac:dyDescent="0.25">
      <c r="A119" s="89"/>
      <c r="B119" s="89"/>
      <c r="C119" s="89" t="s">
        <v>193</v>
      </c>
      <c r="D119" s="89"/>
      <c r="E119" s="89" t="s">
        <v>45</v>
      </c>
      <c r="F119" s="89">
        <v>2050</v>
      </c>
      <c r="G119" s="89" t="s">
        <v>63</v>
      </c>
      <c r="H119" s="99"/>
      <c r="I119" s="68">
        <v>1.3875166682164777</v>
      </c>
      <c r="J119" s="60">
        <v>3.7663450953041031</v>
      </c>
      <c r="K119" s="60">
        <v>3.8454099827995432</v>
      </c>
      <c r="L119" s="60">
        <v>3.1646915985708786</v>
      </c>
      <c r="M119" s="68">
        <v>1.3875166682164777</v>
      </c>
      <c r="N119" s="68">
        <v>3.7663450953041031</v>
      </c>
      <c r="O119" s="60">
        <v>0</v>
      </c>
      <c r="P119" s="60">
        <v>3.5848453222547896</v>
      </c>
      <c r="Q119" s="60">
        <v>3.8197428590964462</v>
      </c>
      <c r="R119" s="60">
        <v>3.3153330863243453</v>
      </c>
      <c r="S119" s="60">
        <v>3.2686471582251033</v>
      </c>
      <c r="T119" s="60">
        <v>4.0000047897445796</v>
      </c>
      <c r="U119" s="60">
        <v>4.3569334990479467</v>
      </c>
      <c r="V119" s="60">
        <v>3.5993447471662146</v>
      </c>
      <c r="W119" s="60">
        <v>3.4921807090226338</v>
      </c>
      <c r="X119" s="60">
        <v>1.6686347237780672</v>
      </c>
      <c r="Y119" s="60">
        <v>2.7349029267072753</v>
      </c>
      <c r="Z119" s="60">
        <v>3.492421775451982</v>
      </c>
      <c r="AA119" s="60">
        <v>0</v>
      </c>
      <c r="AB119" s="60">
        <v>3.6084698762899796</v>
      </c>
      <c r="AC119" s="60">
        <v>3.4658246096784646</v>
      </c>
      <c r="AD119" s="60">
        <v>3.833534465663754</v>
      </c>
      <c r="AE119" s="60">
        <v>3.2632585582846354</v>
      </c>
      <c r="AF119" s="60">
        <v>1.3875166682164777</v>
      </c>
      <c r="AG119" s="68">
        <v>1.3875166682164777</v>
      </c>
      <c r="AH119" s="60">
        <v>3.1594216438479696</v>
      </c>
      <c r="AI119" s="60">
        <v>4.3503571523310267</v>
      </c>
      <c r="AJ119" s="60">
        <v>3.5300550661211112</v>
      </c>
      <c r="AK119" s="60">
        <v>3.5823010078874185</v>
      </c>
      <c r="AL119" s="60">
        <v>3.9738802910375934</v>
      </c>
      <c r="AM119" s="60">
        <v>2.8675604673680417</v>
      </c>
      <c r="AN119" s="68">
        <v>1.3875166682164777</v>
      </c>
      <c r="AO119" s="60">
        <v>4.5229573168353525</v>
      </c>
      <c r="AP119" s="60">
        <v>3.1882054271555367</v>
      </c>
      <c r="AQ119" s="60">
        <v>3.0361395137265466</v>
      </c>
      <c r="AR119" s="60">
        <v>3.3595497737574238</v>
      </c>
      <c r="AS119" s="77">
        <f t="shared" si="136"/>
        <v>1.3875166682164777</v>
      </c>
      <c r="AV119" s="5"/>
      <c r="AW119" s="5"/>
      <c r="AX119" s="5"/>
      <c r="AY119" s="5"/>
    </row>
    <row r="120" spans="1:51" x14ac:dyDescent="0.25">
      <c r="A120" s="89"/>
      <c r="B120" s="89" t="s">
        <v>46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V120" s="5"/>
      <c r="AW120" s="5"/>
      <c r="AX120" s="5"/>
      <c r="AY120" s="5"/>
    </row>
    <row r="121" spans="1:51" x14ac:dyDescent="0.25">
      <c r="A121" s="70" t="s">
        <v>79</v>
      </c>
      <c r="B121" s="89" t="s">
        <v>42</v>
      </c>
      <c r="C121" s="89"/>
      <c r="D121" s="89" t="s">
        <v>40</v>
      </c>
      <c r="E121" s="89" t="s">
        <v>41</v>
      </c>
      <c r="F121" s="89">
        <v>2005</v>
      </c>
      <c r="G121" s="89" t="s">
        <v>76</v>
      </c>
      <c r="H121" s="89"/>
      <c r="I121" s="97">
        <f>I122</f>
        <v>4.6741743372253604</v>
      </c>
      <c r="J121" s="97">
        <f t="shared" ref="J121:AR121" si="137">J122</f>
        <v>93.474022791210544</v>
      </c>
      <c r="K121" s="97">
        <f t="shared" si="137"/>
        <v>14.533780113477427</v>
      </c>
      <c r="L121" s="97">
        <f t="shared" si="137"/>
        <v>22.467548247037776</v>
      </c>
      <c r="M121" s="97">
        <f t="shared" si="137"/>
        <v>12.225127774838196</v>
      </c>
      <c r="N121" s="97">
        <f t="shared" si="137"/>
        <v>34.015838620963073</v>
      </c>
      <c r="O121" s="97">
        <f t="shared" si="137"/>
        <v>0</v>
      </c>
      <c r="P121" s="97">
        <f t="shared" si="137"/>
        <v>65.020668265502621</v>
      </c>
      <c r="Q121" s="97">
        <f t="shared" si="137"/>
        <v>272.96617493747141</v>
      </c>
      <c r="R121" s="97">
        <f t="shared" si="137"/>
        <v>8.922071145521576</v>
      </c>
      <c r="S121" s="97">
        <f t="shared" si="137"/>
        <v>35.530054091093909</v>
      </c>
      <c r="T121" s="97">
        <f t="shared" si="137"/>
        <v>66.385560753131216</v>
      </c>
      <c r="U121" s="97">
        <f t="shared" si="137"/>
        <v>159.24913337230097</v>
      </c>
      <c r="V121" s="97">
        <f t="shared" si="137"/>
        <v>227.76744020888421</v>
      </c>
      <c r="W121" s="97">
        <f t="shared" si="137"/>
        <v>10.429880925686964</v>
      </c>
      <c r="X121" s="97">
        <f t="shared" si="137"/>
        <v>19.573271465050691</v>
      </c>
      <c r="Y121" s="97">
        <f t="shared" si="137"/>
        <v>30.504185388596849</v>
      </c>
      <c r="Z121" s="97">
        <f t="shared" si="137"/>
        <v>9.9869330133805114</v>
      </c>
      <c r="AA121" s="97">
        <f t="shared" si="137"/>
        <v>0</v>
      </c>
      <c r="AB121" s="97">
        <f t="shared" si="137"/>
        <v>87.941639938598001</v>
      </c>
      <c r="AC121" s="97">
        <f t="shared" si="137"/>
        <v>25.160855827164664</v>
      </c>
      <c r="AD121" s="97">
        <f t="shared" si="137"/>
        <v>3.3830688296845906</v>
      </c>
      <c r="AE121" s="97">
        <f t="shared" si="137"/>
        <v>46.652927104040842</v>
      </c>
      <c r="AF121" s="97">
        <f t="shared" si="137"/>
        <v>0</v>
      </c>
      <c r="AG121" s="97">
        <f t="shared" si="137"/>
        <v>2.5389512450260736</v>
      </c>
      <c r="AH121" s="97">
        <f t="shared" si="137"/>
        <v>0</v>
      </c>
      <c r="AI121" s="97">
        <f t="shared" si="137"/>
        <v>4.2828741360874378</v>
      </c>
      <c r="AJ121" s="97">
        <f t="shared" si="137"/>
        <v>60.149731081698675</v>
      </c>
      <c r="AK121" s="97">
        <f t="shared" si="137"/>
        <v>164.78733608822424</v>
      </c>
      <c r="AL121" s="97">
        <f t="shared" si="137"/>
        <v>31.620827403257003</v>
      </c>
      <c r="AM121" s="97">
        <f t="shared" si="137"/>
        <v>101.93466163296218</v>
      </c>
      <c r="AN121" s="97">
        <f t="shared" si="137"/>
        <v>0</v>
      </c>
      <c r="AO121" s="97">
        <f t="shared" si="137"/>
        <v>271.12870083272111</v>
      </c>
      <c r="AP121" s="97">
        <f t="shared" si="137"/>
        <v>31.101791726210458</v>
      </c>
      <c r="AQ121" s="97">
        <f t="shared" si="137"/>
        <v>32.398526561499288</v>
      </c>
      <c r="AR121" s="97">
        <f t="shared" si="137"/>
        <v>43.355877210868535</v>
      </c>
      <c r="AS121" s="97"/>
      <c r="AV121" s="58"/>
      <c r="AW121" s="60"/>
      <c r="AX121" s="58"/>
      <c r="AY121" s="58"/>
    </row>
    <row r="122" spans="1:51" x14ac:dyDescent="0.25">
      <c r="A122" s="70" t="s">
        <v>79</v>
      </c>
      <c r="B122" s="89" t="s">
        <v>42</v>
      </c>
      <c r="C122" s="89"/>
      <c r="D122" s="89" t="s">
        <v>40</v>
      </c>
      <c r="E122" s="89" t="s">
        <v>41</v>
      </c>
      <c r="F122" s="89">
        <v>2010</v>
      </c>
      <c r="G122" s="89" t="s">
        <v>76</v>
      </c>
      <c r="H122" s="89"/>
      <c r="I122" s="66">
        <v>4.6741743372253604</v>
      </c>
      <c r="J122" s="66">
        <v>93.474022791210544</v>
      </c>
      <c r="K122" s="66">
        <v>14.533780113477427</v>
      </c>
      <c r="L122" s="66">
        <v>22.467548247037776</v>
      </c>
      <c r="M122" s="66">
        <v>12.225127774838196</v>
      </c>
      <c r="N122" s="66">
        <v>34.015838620963073</v>
      </c>
      <c r="O122" s="13">
        <v>0</v>
      </c>
      <c r="P122" s="66">
        <v>65.020668265502621</v>
      </c>
      <c r="Q122" s="66">
        <v>272.96617493747141</v>
      </c>
      <c r="R122" s="66">
        <v>8.922071145521576</v>
      </c>
      <c r="S122" s="66">
        <v>35.530054091093909</v>
      </c>
      <c r="T122" s="66">
        <v>66.385560753131216</v>
      </c>
      <c r="U122" s="66">
        <v>159.24913337230097</v>
      </c>
      <c r="V122" s="66">
        <v>227.76744020888421</v>
      </c>
      <c r="W122" s="66">
        <v>10.429880925686964</v>
      </c>
      <c r="X122" s="66">
        <v>19.573271465050691</v>
      </c>
      <c r="Y122" s="66">
        <v>30.504185388596849</v>
      </c>
      <c r="Z122" s="66">
        <v>9.9869330133805114</v>
      </c>
      <c r="AA122" s="105">
        <v>0</v>
      </c>
      <c r="AB122" s="66">
        <v>87.941639938598001</v>
      </c>
      <c r="AC122" s="66">
        <v>25.160855827164664</v>
      </c>
      <c r="AD122" s="66">
        <v>3.3830688296845906</v>
      </c>
      <c r="AE122" s="66">
        <v>46.652927104040842</v>
      </c>
      <c r="AF122" s="66">
        <v>0</v>
      </c>
      <c r="AG122" s="66">
        <v>2.5389512450260736</v>
      </c>
      <c r="AH122" s="66">
        <v>0</v>
      </c>
      <c r="AI122" s="66">
        <v>4.2828741360874378</v>
      </c>
      <c r="AJ122" s="66">
        <v>60.149731081698675</v>
      </c>
      <c r="AK122" s="66">
        <v>164.78733608822424</v>
      </c>
      <c r="AL122" s="66">
        <v>31.620827403257003</v>
      </c>
      <c r="AM122" s="66">
        <v>101.93466163296218</v>
      </c>
      <c r="AN122" s="66">
        <v>0</v>
      </c>
      <c r="AO122" s="66">
        <v>271.12870083272111</v>
      </c>
      <c r="AP122" s="66">
        <v>31.101791726210458</v>
      </c>
      <c r="AQ122" s="66">
        <v>32.398526561499288</v>
      </c>
      <c r="AR122" s="66">
        <v>43.355877210868535</v>
      </c>
      <c r="AS122" s="66"/>
      <c r="AU122" s="60">
        <f>SUM(J122:L122,O122:Z122,AB122:AE122,AH122:AI122,AK122:AM122,AO122:AR122)</f>
        <v>1880.5598120096647</v>
      </c>
      <c r="AV122" s="58"/>
      <c r="AW122" s="58"/>
      <c r="AX122" s="58"/>
      <c r="AY122" s="58"/>
    </row>
    <row r="123" spans="1:51" x14ac:dyDescent="0.25">
      <c r="A123" s="69"/>
      <c r="B123" s="89" t="s">
        <v>42</v>
      </c>
      <c r="C123" s="89"/>
      <c r="D123" s="89" t="s">
        <v>40</v>
      </c>
      <c r="E123" s="89" t="s">
        <v>41</v>
      </c>
      <c r="F123" s="89">
        <v>2020</v>
      </c>
      <c r="G123" s="89" t="s">
        <v>76</v>
      </c>
      <c r="H123" s="99"/>
      <c r="I123" s="60">
        <v>4.3715335184397075</v>
      </c>
      <c r="J123" s="60">
        <v>92.765066266293388</v>
      </c>
      <c r="K123" s="60">
        <v>14.2861249646222</v>
      </c>
      <c r="L123" s="60">
        <v>22.932388847172483</v>
      </c>
      <c r="M123" s="60">
        <v>12.225127774838196</v>
      </c>
      <c r="N123" s="60">
        <v>30.761209399300093</v>
      </c>
      <c r="O123" s="12">
        <v>0</v>
      </c>
      <c r="P123" s="60">
        <v>63.442144857300207</v>
      </c>
      <c r="Q123" s="60">
        <v>275.35607868347705</v>
      </c>
      <c r="R123" s="60">
        <v>7.8066943773974309</v>
      </c>
      <c r="S123" s="60">
        <v>34.564349099535256</v>
      </c>
      <c r="T123" s="60">
        <v>65.486236525365172</v>
      </c>
      <c r="U123" s="60">
        <v>160.35826345780484</v>
      </c>
      <c r="V123" s="60">
        <v>209.11409717003517</v>
      </c>
      <c r="W123" s="60">
        <v>10.429880925686964</v>
      </c>
      <c r="X123" s="60">
        <v>19.822952313448397</v>
      </c>
      <c r="Y123" s="60">
        <v>30.726150303177587</v>
      </c>
      <c r="Z123" s="60">
        <v>11.588349599252073</v>
      </c>
      <c r="AA123" s="105">
        <v>0</v>
      </c>
      <c r="AB123" s="60">
        <v>84.106841317647508</v>
      </c>
      <c r="AC123" s="60">
        <v>23.460600045857277</v>
      </c>
      <c r="AD123" s="60">
        <v>3.1217494087654529</v>
      </c>
      <c r="AE123" s="60">
        <v>43.553963295646263</v>
      </c>
      <c r="AF123" s="60">
        <v>0</v>
      </c>
      <c r="AG123" s="60">
        <v>2.5389512450260736</v>
      </c>
      <c r="AH123" s="60">
        <v>0</v>
      </c>
      <c r="AI123" s="60">
        <v>4.0018640390335962</v>
      </c>
      <c r="AJ123" s="60">
        <v>58.902021233595256</v>
      </c>
      <c r="AK123" s="60">
        <v>158.92084298944656</v>
      </c>
      <c r="AL123" s="60">
        <v>30.156950862567783</v>
      </c>
      <c r="AM123" s="60">
        <v>102.48235794049259</v>
      </c>
      <c r="AN123" s="60">
        <v>0</v>
      </c>
      <c r="AO123" s="60">
        <v>267.21526371413034</v>
      </c>
      <c r="AP123" s="60">
        <v>30.592196332507378</v>
      </c>
      <c r="AQ123" s="60">
        <v>31.531797238824204</v>
      </c>
      <c r="AR123" s="60">
        <v>42.943947843769287</v>
      </c>
      <c r="AS123" s="60"/>
      <c r="AV123" s="60">
        <f>SUM(J123:L123,O123:Z123,AB123:AE123,AH123:AI123,AK123:AM123,AO123:AR123)</f>
        <v>1840.7671524192567</v>
      </c>
      <c r="AW123" s="58"/>
      <c r="AX123" s="58"/>
      <c r="AY123" s="58"/>
    </row>
    <row r="124" spans="1:51" x14ac:dyDescent="0.25">
      <c r="A124" s="69"/>
      <c r="B124" s="89" t="s">
        <v>42</v>
      </c>
      <c r="C124" s="89"/>
      <c r="D124" s="89" t="s">
        <v>40</v>
      </c>
      <c r="E124" s="89" t="s">
        <v>41</v>
      </c>
      <c r="F124" s="89">
        <v>2030</v>
      </c>
      <c r="G124" s="89" t="s">
        <v>76</v>
      </c>
      <c r="H124" s="99"/>
      <c r="I124" s="60">
        <v>3.9408495746001333</v>
      </c>
      <c r="J124" s="60">
        <v>91.203734501305249</v>
      </c>
      <c r="K124" s="60">
        <v>14.029632930690108</v>
      </c>
      <c r="L124" s="60">
        <v>22.547732788208741</v>
      </c>
      <c r="M124" s="60">
        <v>12.225797625104027</v>
      </c>
      <c r="N124" s="60">
        <v>30.358674377582815</v>
      </c>
      <c r="O124" s="12">
        <v>0</v>
      </c>
      <c r="P124" s="60">
        <v>62.930654424723379</v>
      </c>
      <c r="Q124" s="60">
        <v>265.8407320428542</v>
      </c>
      <c r="R124" s="60">
        <v>8.4461626228863782</v>
      </c>
      <c r="S124" s="60">
        <v>33.377269108063224</v>
      </c>
      <c r="T124" s="60">
        <v>65.517761629080809</v>
      </c>
      <c r="U124" s="60">
        <v>155.47739685331672</v>
      </c>
      <c r="V124" s="60">
        <v>221.87372925401951</v>
      </c>
      <c r="W124" s="60">
        <v>10.426132527611925</v>
      </c>
      <c r="X124" s="60">
        <v>19.351486891687088</v>
      </c>
      <c r="Y124" s="60">
        <v>28.60576973216293</v>
      </c>
      <c r="Z124" s="60">
        <v>13.301288303033413</v>
      </c>
      <c r="AA124" s="105">
        <v>0</v>
      </c>
      <c r="AB124" s="60">
        <v>84.424660785141484</v>
      </c>
      <c r="AC124" s="60">
        <v>24.750371573538807</v>
      </c>
      <c r="AD124" s="60">
        <v>2.8560282977214033</v>
      </c>
      <c r="AE124" s="60">
        <v>50.741678670913771</v>
      </c>
      <c r="AF124" s="60">
        <v>0</v>
      </c>
      <c r="AG124" s="60">
        <v>2.5358773413761333</v>
      </c>
      <c r="AH124" s="60">
        <v>0</v>
      </c>
      <c r="AI124" s="60">
        <v>4.3198802515412291</v>
      </c>
      <c r="AJ124" s="60">
        <v>58.995346783287872</v>
      </c>
      <c r="AK124" s="60">
        <v>152.67957201689742</v>
      </c>
      <c r="AL124" s="60">
        <v>34.336679252623064</v>
      </c>
      <c r="AM124" s="60">
        <v>98.080377089921569</v>
      </c>
      <c r="AN124" s="60">
        <v>0</v>
      </c>
      <c r="AO124" s="60">
        <v>280.20565762805109</v>
      </c>
      <c r="AP124" s="60">
        <v>29.560061127357727</v>
      </c>
      <c r="AQ124" s="60">
        <v>31.452490214429908</v>
      </c>
      <c r="AR124" s="60">
        <v>47.222969122293108</v>
      </c>
      <c r="AS124" s="60"/>
      <c r="AV124" s="58"/>
      <c r="AW124" s="60">
        <f>SUM(J124:L124,O124:Z124,AB124:AE124,AH124:AI124,AK124:AM124,AO124:AR124)</f>
        <v>1853.5599096400742</v>
      </c>
      <c r="AX124" s="58"/>
      <c r="AY124" s="58"/>
    </row>
    <row r="125" spans="1:51" x14ac:dyDescent="0.25">
      <c r="A125" s="69"/>
      <c r="B125" s="89" t="s">
        <v>42</v>
      </c>
      <c r="C125" s="89"/>
      <c r="D125" s="89" t="s">
        <v>40</v>
      </c>
      <c r="E125" s="89" t="s">
        <v>41</v>
      </c>
      <c r="F125" s="89">
        <v>2040</v>
      </c>
      <c r="G125" s="89" t="s">
        <v>76</v>
      </c>
      <c r="H125" s="99"/>
      <c r="I125" s="60">
        <v>3.8570097474442875</v>
      </c>
      <c r="J125" s="60">
        <v>91.888004869867444</v>
      </c>
      <c r="K125" s="60">
        <v>14.58849135775316</v>
      </c>
      <c r="L125" s="60">
        <v>25.572906386291848</v>
      </c>
      <c r="M125" s="60">
        <v>12.218417714826133</v>
      </c>
      <c r="N125" s="60">
        <v>31.564460368597075</v>
      </c>
      <c r="O125" s="12">
        <v>0</v>
      </c>
      <c r="P125" s="60">
        <v>62.102167969602426</v>
      </c>
      <c r="Q125" s="60">
        <v>261.56652366436731</v>
      </c>
      <c r="R125" s="60">
        <v>11.655461283337846</v>
      </c>
      <c r="S125" s="60">
        <v>31.848170032097265</v>
      </c>
      <c r="T125" s="60">
        <v>67.691443995178304</v>
      </c>
      <c r="U125" s="60">
        <v>146.19294998693482</v>
      </c>
      <c r="V125" s="60">
        <v>224.30583767655048</v>
      </c>
      <c r="W125" s="60">
        <v>10.432068088986103</v>
      </c>
      <c r="X125" s="60">
        <v>18.899088748268987</v>
      </c>
      <c r="Y125" s="60">
        <v>31.365052606830897</v>
      </c>
      <c r="Z125" s="60">
        <v>19.307134968158159</v>
      </c>
      <c r="AA125" s="105">
        <v>0</v>
      </c>
      <c r="AB125" s="60">
        <v>85.655744751788802</v>
      </c>
      <c r="AC125" s="60">
        <v>24.930781362367004</v>
      </c>
      <c r="AD125" s="60">
        <v>2.6629771566461664</v>
      </c>
      <c r="AE125" s="60">
        <v>53.978318468552274</v>
      </c>
      <c r="AF125" s="60">
        <v>0</v>
      </c>
      <c r="AG125" s="60">
        <v>2.5351959681956275</v>
      </c>
      <c r="AH125" s="60">
        <v>0</v>
      </c>
      <c r="AI125" s="60">
        <v>5.3497194251602105</v>
      </c>
      <c r="AJ125" s="60">
        <v>58.1766223374634</v>
      </c>
      <c r="AK125" s="60">
        <v>166.1756999108481</v>
      </c>
      <c r="AL125" s="60">
        <v>32.360208992883621</v>
      </c>
      <c r="AM125" s="60">
        <v>100.98884743181164</v>
      </c>
      <c r="AN125" s="60">
        <v>0</v>
      </c>
      <c r="AO125" s="60">
        <v>292.81956202099394</v>
      </c>
      <c r="AP125" s="60">
        <v>27.883630192338131</v>
      </c>
      <c r="AQ125" s="60">
        <v>30.600995311343667</v>
      </c>
      <c r="AR125" s="60">
        <v>50.900595921157901</v>
      </c>
      <c r="AS125" s="60"/>
      <c r="AV125" s="58"/>
      <c r="AW125" s="60"/>
      <c r="AX125" s="60">
        <f>SUM(J125:L125,O125:Z125,AB125:AE125,AH125:AI125,AK125:AM125,AO125:AR125)</f>
        <v>1891.7223825801163</v>
      </c>
      <c r="AY125" s="58"/>
    </row>
    <row r="126" spans="1:51" x14ac:dyDescent="0.25">
      <c r="A126" s="69"/>
      <c r="B126" s="89" t="s">
        <v>42</v>
      </c>
      <c r="C126" s="89"/>
      <c r="D126" s="89" t="s">
        <v>40</v>
      </c>
      <c r="E126" s="91" t="s">
        <v>41</v>
      </c>
      <c r="F126" s="91">
        <v>2050</v>
      </c>
      <c r="G126" s="91" t="s">
        <v>76</v>
      </c>
      <c r="H126" s="100"/>
      <c r="I126" s="61">
        <v>3.8502462427552753</v>
      </c>
      <c r="J126" s="61">
        <v>95.507646728286034</v>
      </c>
      <c r="K126" s="61">
        <v>15.870397420852104</v>
      </c>
      <c r="L126" s="61">
        <v>25.605058541244492</v>
      </c>
      <c r="M126" s="61">
        <v>12.209816651196988</v>
      </c>
      <c r="N126" s="61">
        <v>34.281507659201196</v>
      </c>
      <c r="O126" s="101">
        <v>0</v>
      </c>
      <c r="P126" s="61">
        <v>61.404083678677331</v>
      </c>
      <c r="Q126" s="61">
        <v>289.65067100128772</v>
      </c>
      <c r="R126" s="61">
        <v>12.972878228413673</v>
      </c>
      <c r="S126" s="61">
        <v>32.187560438920784</v>
      </c>
      <c r="T126" s="61">
        <v>74.501004459776752</v>
      </c>
      <c r="U126" s="61">
        <v>168.49271396006858</v>
      </c>
      <c r="V126" s="61">
        <v>242.07636843602182</v>
      </c>
      <c r="W126" s="61">
        <v>10.431157073023744</v>
      </c>
      <c r="X126" s="61">
        <v>18.406961476695997</v>
      </c>
      <c r="Y126" s="61">
        <v>33.919446444736444</v>
      </c>
      <c r="Z126" s="61">
        <v>20.003525601876202</v>
      </c>
      <c r="AA126" s="105">
        <v>0</v>
      </c>
      <c r="AB126" s="61">
        <v>85.404686304094511</v>
      </c>
      <c r="AC126" s="61">
        <v>26.417708434700636</v>
      </c>
      <c r="AD126" s="61">
        <v>2.5963355304303266</v>
      </c>
      <c r="AE126" s="61">
        <v>54.728530935907237</v>
      </c>
      <c r="AF126" s="61">
        <v>0</v>
      </c>
      <c r="AG126" s="61">
        <v>2.5351243138352606</v>
      </c>
      <c r="AH126" s="61">
        <v>0</v>
      </c>
      <c r="AI126" s="61">
        <v>5.6862002916182997</v>
      </c>
      <c r="AJ126" s="61">
        <v>57.207593724149355</v>
      </c>
      <c r="AK126" s="61">
        <v>169.84074016654299</v>
      </c>
      <c r="AL126" s="61">
        <v>39.973864579107051</v>
      </c>
      <c r="AM126" s="61">
        <v>104.40686298843193</v>
      </c>
      <c r="AN126" s="61">
        <v>0</v>
      </c>
      <c r="AO126" s="61">
        <v>287.6289558492885</v>
      </c>
      <c r="AP126" s="61">
        <v>28.021683358260397</v>
      </c>
      <c r="AQ126" s="61">
        <v>30.955254252646935</v>
      </c>
      <c r="AR126" s="61">
        <v>53.629158953792668</v>
      </c>
      <c r="AS126" s="71"/>
      <c r="AV126" s="58"/>
      <c r="AW126" s="60"/>
      <c r="AX126" s="60"/>
      <c r="AY126" s="60">
        <f>SUM(J126:L126,O126:Z126,AB126:AE126,AH126:AI126,AK126:AM126,AO126:AR126)</f>
        <v>1990.3194551347028</v>
      </c>
    </row>
    <row r="127" spans="1:51" x14ac:dyDescent="0.25">
      <c r="A127" s="69"/>
      <c r="B127" s="89"/>
      <c r="C127" s="89" t="s">
        <v>193</v>
      </c>
      <c r="D127" s="89"/>
      <c r="E127" s="89" t="s">
        <v>45</v>
      </c>
      <c r="F127" s="89">
        <v>2005</v>
      </c>
      <c r="G127" s="89" t="s">
        <v>76</v>
      </c>
      <c r="H127" s="89"/>
      <c r="I127" s="78">
        <f>I128</f>
        <v>3.6249116607773848</v>
      </c>
      <c r="J127" s="78">
        <f t="shared" ref="J127:AR127" si="138">J128</f>
        <v>10.385697296161824</v>
      </c>
      <c r="K127" s="78">
        <f t="shared" si="138"/>
        <v>10.59594284471396</v>
      </c>
      <c r="L127" s="78">
        <f t="shared" si="138"/>
        <v>4.1072774250386086</v>
      </c>
      <c r="M127" s="78">
        <f t="shared" si="138"/>
        <v>3.6249116607773848</v>
      </c>
      <c r="N127" s="78">
        <f t="shared" si="138"/>
        <v>10.385697296161824</v>
      </c>
      <c r="O127" s="78">
        <f t="shared" si="138"/>
        <v>0</v>
      </c>
      <c r="P127" s="78">
        <f t="shared" si="138"/>
        <v>10.019825139763794</v>
      </c>
      <c r="Q127" s="78">
        <f t="shared" si="138"/>
        <v>9.9396048859080413</v>
      </c>
      <c r="R127" s="78">
        <f t="shared" si="138"/>
        <v>8.3096663523610719</v>
      </c>
      <c r="S127" s="78">
        <f t="shared" si="138"/>
        <v>4.2620537075602485</v>
      </c>
      <c r="T127" s="78">
        <f t="shared" si="138"/>
        <v>11.111373568556937</v>
      </c>
      <c r="U127" s="78">
        <f t="shared" si="138"/>
        <v>12.093587635025496</v>
      </c>
      <c r="V127" s="78">
        <f t="shared" si="138"/>
        <v>9.8944287307585803</v>
      </c>
      <c r="W127" s="78">
        <f t="shared" si="138"/>
        <v>9.6577889024300401</v>
      </c>
      <c r="X127" s="78">
        <f t="shared" si="138"/>
        <v>3.9644927649719612</v>
      </c>
      <c r="Y127" s="78">
        <f t="shared" si="138"/>
        <v>3.5504826944998276</v>
      </c>
      <c r="Z127" s="78">
        <f t="shared" si="138"/>
        <v>9.8809618528610272</v>
      </c>
      <c r="AA127" s="78">
        <f t="shared" si="138"/>
        <v>0</v>
      </c>
      <c r="AB127" s="78">
        <f t="shared" si="138"/>
        <v>9.8256497668132976</v>
      </c>
      <c r="AC127" s="78">
        <f t="shared" si="138"/>
        <v>4.519717925564481</v>
      </c>
      <c r="AD127" s="78">
        <f t="shared" si="138"/>
        <v>10.572445591284835</v>
      </c>
      <c r="AE127" s="78">
        <f t="shared" si="138"/>
        <v>4.2557248455007715</v>
      </c>
      <c r="AF127" s="78">
        <f t="shared" si="138"/>
        <v>3.6249116607773848</v>
      </c>
      <c r="AG127" s="78">
        <f t="shared" si="138"/>
        <v>3.6249116607773848</v>
      </c>
      <c r="AH127" s="78">
        <f t="shared" si="138"/>
        <v>9.2853821689481872</v>
      </c>
      <c r="AI127" s="78">
        <f t="shared" si="138"/>
        <v>12.047638050406231</v>
      </c>
      <c r="AJ127" s="78">
        <f t="shared" si="138"/>
        <v>9.6044631887219918</v>
      </c>
      <c r="AK127" s="78">
        <f t="shared" si="138"/>
        <v>4.6623787995582964</v>
      </c>
      <c r="AL127" s="78">
        <f t="shared" si="138"/>
        <v>11.150145262718389</v>
      </c>
      <c r="AM127" s="78">
        <f t="shared" si="138"/>
        <v>3.7265714500540668</v>
      </c>
      <c r="AN127" s="78">
        <f t="shared" si="138"/>
        <v>3.6249116607773848</v>
      </c>
      <c r="AO127" s="78">
        <f t="shared" si="138"/>
        <v>12.540856360003271</v>
      </c>
      <c r="AP127" s="78">
        <f t="shared" si="138"/>
        <v>4.1566034160185534</v>
      </c>
      <c r="AQ127" s="78">
        <f t="shared" si="138"/>
        <v>3.9525371566267613</v>
      </c>
      <c r="AR127" s="78">
        <f t="shared" si="138"/>
        <v>13.42053618606043</v>
      </c>
      <c r="AS127" s="78"/>
      <c r="AW127" s="5"/>
    </row>
    <row r="128" spans="1:51" x14ac:dyDescent="0.25">
      <c r="A128" s="69"/>
      <c r="B128" s="89"/>
      <c r="C128" s="89" t="s">
        <v>193</v>
      </c>
      <c r="D128" s="89"/>
      <c r="E128" s="89" t="s">
        <v>45</v>
      </c>
      <c r="F128" s="89">
        <v>2010</v>
      </c>
      <c r="G128" s="89" t="s">
        <v>76</v>
      </c>
      <c r="H128" s="89"/>
      <c r="I128" s="68">
        <v>3.6249116607773848</v>
      </c>
      <c r="J128" s="60">
        <v>10.385697296161824</v>
      </c>
      <c r="K128" s="60">
        <v>10.59594284471396</v>
      </c>
      <c r="L128" s="60">
        <v>4.1072774250386086</v>
      </c>
      <c r="M128" s="68">
        <v>3.6249116607773848</v>
      </c>
      <c r="N128" s="68">
        <v>10.385697296161824</v>
      </c>
      <c r="O128" s="12">
        <v>0</v>
      </c>
      <c r="P128" s="60">
        <v>10.019825139763794</v>
      </c>
      <c r="Q128" s="60">
        <v>9.9396048859080413</v>
      </c>
      <c r="R128" s="60">
        <v>8.3096663523610719</v>
      </c>
      <c r="S128" s="60">
        <v>4.2620537075602485</v>
      </c>
      <c r="T128" s="60">
        <v>11.111373568556937</v>
      </c>
      <c r="U128" s="60">
        <v>12.093587635025496</v>
      </c>
      <c r="V128" s="60">
        <v>9.8944287307585803</v>
      </c>
      <c r="W128" s="60">
        <v>9.6577889024300401</v>
      </c>
      <c r="X128" s="60">
        <v>3.9644927649719612</v>
      </c>
      <c r="Y128" s="60">
        <v>3.5504826944998276</v>
      </c>
      <c r="Z128" s="60">
        <v>9.8809618528610272</v>
      </c>
      <c r="AA128" s="60">
        <v>0</v>
      </c>
      <c r="AB128" s="60">
        <v>9.8256497668132976</v>
      </c>
      <c r="AC128" s="60">
        <v>4.519717925564481</v>
      </c>
      <c r="AD128" s="60">
        <v>10.572445591284835</v>
      </c>
      <c r="AE128" s="60">
        <v>4.2557248455007715</v>
      </c>
      <c r="AF128" s="60">
        <v>3.6249116607773848</v>
      </c>
      <c r="AG128" s="68">
        <v>3.6249116607773848</v>
      </c>
      <c r="AH128" s="60">
        <v>9.2853821689481872</v>
      </c>
      <c r="AI128" s="60">
        <v>12.047638050406231</v>
      </c>
      <c r="AJ128" s="60">
        <v>9.6044631887219918</v>
      </c>
      <c r="AK128" s="60">
        <v>4.6623787995582964</v>
      </c>
      <c r="AL128" s="60">
        <v>11.150145262718389</v>
      </c>
      <c r="AM128" s="60">
        <v>3.7265714500540668</v>
      </c>
      <c r="AN128" s="68">
        <v>3.6249116607773848</v>
      </c>
      <c r="AO128" s="60">
        <v>12.540856360003271</v>
      </c>
      <c r="AP128" s="60">
        <v>4.1566034160185534</v>
      </c>
      <c r="AQ128" s="60">
        <v>3.9525371566267613</v>
      </c>
      <c r="AR128" s="60">
        <v>13.42053618606043</v>
      </c>
      <c r="AS128" s="60"/>
      <c r="AW128" s="5"/>
      <c r="AX128" s="5"/>
    </row>
    <row r="129" spans="1:51" x14ac:dyDescent="0.25">
      <c r="A129" s="89"/>
      <c r="B129" s="89"/>
      <c r="C129" s="89" t="s">
        <v>193</v>
      </c>
      <c r="D129" s="89"/>
      <c r="E129" s="89" t="s">
        <v>45</v>
      </c>
      <c r="F129" s="89">
        <v>2020</v>
      </c>
      <c r="G129" s="89" t="s">
        <v>76</v>
      </c>
      <c r="H129" s="90"/>
      <c r="I129" s="68">
        <v>3.6731448763250882</v>
      </c>
      <c r="J129" s="60">
        <v>10.51546158789016</v>
      </c>
      <c r="K129" s="60">
        <v>10.729785631823924</v>
      </c>
      <c r="L129" s="60">
        <v>4.1577231217568711</v>
      </c>
      <c r="M129" s="68">
        <v>3.6731448763250882</v>
      </c>
      <c r="N129" s="68">
        <v>10.51546158789016</v>
      </c>
      <c r="O129" s="12">
        <v>0</v>
      </c>
      <c r="P129" s="60">
        <v>10.148321141799943</v>
      </c>
      <c r="Q129" s="60">
        <v>10.065426817823049</v>
      </c>
      <c r="R129" s="60">
        <v>8.4117604359880414</v>
      </c>
      <c r="S129" s="60">
        <v>4.31396274219132</v>
      </c>
      <c r="T129" s="60">
        <v>11.253113506901029</v>
      </c>
      <c r="U129" s="60">
        <v>12.247543551850738</v>
      </c>
      <c r="V129" s="60">
        <v>10.018846024383786</v>
      </c>
      <c r="W129" s="60">
        <v>9.7805225041398423</v>
      </c>
      <c r="X129" s="60">
        <v>4.0127254588716239</v>
      </c>
      <c r="Y129" s="60">
        <v>3.5932166300742838</v>
      </c>
      <c r="Z129" s="60">
        <v>10.005912430899327</v>
      </c>
      <c r="AA129" s="60">
        <v>0</v>
      </c>
      <c r="AB129" s="60">
        <v>9.948616815182616</v>
      </c>
      <c r="AC129" s="60">
        <v>4.5755493327633632</v>
      </c>
      <c r="AD129" s="60">
        <v>10.706626916354747</v>
      </c>
      <c r="AE129" s="60">
        <v>4.3078043366028771</v>
      </c>
      <c r="AF129" s="60">
        <v>3.6731448763250882</v>
      </c>
      <c r="AG129" s="68">
        <v>3.6731448763250882</v>
      </c>
      <c r="AH129" s="60">
        <v>9.4089338252392061</v>
      </c>
      <c r="AI129" s="60">
        <v>12.201490888274339</v>
      </c>
      <c r="AJ129" s="60">
        <v>9.7245902160584965</v>
      </c>
      <c r="AK129" s="60">
        <v>4.7199053818255345</v>
      </c>
      <c r="AL129" s="60">
        <v>11.293404479589357</v>
      </c>
      <c r="AM129" s="60">
        <v>3.7721365646168601</v>
      </c>
      <c r="AN129" s="68">
        <v>3.6731448763250882</v>
      </c>
      <c r="AO129" s="60">
        <v>12.700177330401051</v>
      </c>
      <c r="AP129" s="60">
        <v>4.2065804241629881</v>
      </c>
      <c r="AQ129" s="60">
        <v>4.0003183261816311</v>
      </c>
      <c r="AR129" s="60">
        <v>9.2402557766994047</v>
      </c>
      <c r="AS129" s="60"/>
      <c r="AW129" s="5"/>
      <c r="AX129" s="5"/>
      <c r="AY129" s="5"/>
    </row>
    <row r="130" spans="1:51" x14ac:dyDescent="0.25">
      <c r="A130" s="69"/>
      <c r="B130" s="89"/>
      <c r="C130" s="89" t="s">
        <v>193</v>
      </c>
      <c r="D130" s="89"/>
      <c r="E130" s="89" t="s">
        <v>45</v>
      </c>
      <c r="F130" s="89">
        <v>2030</v>
      </c>
      <c r="G130" s="89" t="s">
        <v>76</v>
      </c>
      <c r="H130" s="90"/>
      <c r="I130" s="68">
        <v>3.3058303886925793</v>
      </c>
      <c r="J130" s="60">
        <v>9.5134826687932534</v>
      </c>
      <c r="K130" s="60">
        <v>9.7078455651551874</v>
      </c>
      <c r="L130" s="60">
        <v>3.7735013572221572</v>
      </c>
      <c r="M130" s="68">
        <v>3.3058303886925793</v>
      </c>
      <c r="N130" s="68">
        <v>9.5134826687932534</v>
      </c>
      <c r="O130" s="12">
        <v>0</v>
      </c>
      <c r="P130" s="60">
        <v>9.1694884760253501</v>
      </c>
      <c r="Q130" s="60">
        <v>9.1068829142699208</v>
      </c>
      <c r="R130" s="60">
        <v>7.6357672944938413</v>
      </c>
      <c r="S130" s="60">
        <v>3.9186554784623882</v>
      </c>
      <c r="T130" s="60">
        <v>10.172993600418678</v>
      </c>
      <c r="U130" s="60">
        <v>11.075599878239283</v>
      </c>
      <c r="V130" s="60">
        <v>9.0666832264216133</v>
      </c>
      <c r="W130" s="60">
        <v>8.8458538468784287</v>
      </c>
      <c r="X130" s="60">
        <v>3.6454109703253463</v>
      </c>
      <c r="Y130" s="60">
        <v>3.268145415774367</v>
      </c>
      <c r="Z130" s="60">
        <v>9.0543929089101951</v>
      </c>
      <c r="AA130" s="60">
        <v>0</v>
      </c>
      <c r="AB130" s="60">
        <v>9.0076608358823815</v>
      </c>
      <c r="AC130" s="60">
        <v>4.1503716933257282</v>
      </c>
      <c r="AD130" s="60">
        <v>9.684784517745431</v>
      </c>
      <c r="AE130" s="60">
        <v>3.9111989812868431</v>
      </c>
      <c r="AF130" s="60">
        <v>3.3058303886925793</v>
      </c>
      <c r="AG130" s="68">
        <v>3.3058303886925793</v>
      </c>
      <c r="AH130" s="60">
        <v>8.4680404427152851</v>
      </c>
      <c r="AI130" s="60">
        <v>11.034588905433576</v>
      </c>
      <c r="AJ130" s="60">
        <v>8.8100441892040351</v>
      </c>
      <c r="AK130" s="60">
        <v>4.2818377255446816</v>
      </c>
      <c r="AL130" s="60">
        <v>10.202438204602316</v>
      </c>
      <c r="AM130" s="60">
        <v>3.4251132322837492</v>
      </c>
      <c r="AN130" s="68">
        <v>3.3058303886925793</v>
      </c>
      <c r="AO130" s="60">
        <v>11.486640552458571</v>
      </c>
      <c r="AP130" s="60">
        <v>3.8258853986097434</v>
      </c>
      <c r="AQ130" s="60">
        <v>3.6363899854238726</v>
      </c>
      <c r="AR130" s="60">
        <v>8.3697832359697237</v>
      </c>
      <c r="AS130" s="60"/>
      <c r="AV130" s="5"/>
      <c r="AW130" s="5"/>
      <c r="AX130" s="5"/>
      <c r="AY130" s="5"/>
    </row>
    <row r="131" spans="1:51" x14ac:dyDescent="0.25">
      <c r="A131" s="69"/>
      <c r="B131" s="89"/>
      <c r="C131" s="89" t="s">
        <v>193</v>
      </c>
      <c r="D131" s="89"/>
      <c r="E131" s="89" t="s">
        <v>45</v>
      </c>
      <c r="F131" s="89">
        <v>2040</v>
      </c>
      <c r="G131" s="89" t="s">
        <v>76</v>
      </c>
      <c r="H131" s="90"/>
      <c r="I131" s="68">
        <v>2.9752473498233214</v>
      </c>
      <c r="J131" s="60">
        <v>8.6119922621351073</v>
      </c>
      <c r="K131" s="60">
        <v>8.7880965579555301</v>
      </c>
      <c r="L131" s="60">
        <v>3.4277259989654412</v>
      </c>
      <c r="M131" s="68">
        <v>2.9752473498233214</v>
      </c>
      <c r="N131" s="68">
        <v>8.6119922621351073</v>
      </c>
      <c r="O131" s="12">
        <v>0</v>
      </c>
      <c r="P131" s="60">
        <v>8.28857655897135</v>
      </c>
      <c r="Q131" s="60">
        <v>8.244223346474314</v>
      </c>
      <c r="R131" s="60">
        <v>6.9374831071202472</v>
      </c>
      <c r="S131" s="60">
        <v>3.5628789411063502</v>
      </c>
      <c r="T131" s="60">
        <v>9.2008402460297152</v>
      </c>
      <c r="U131" s="60">
        <v>10.020773800457549</v>
      </c>
      <c r="V131" s="60">
        <v>8.2105323658391125</v>
      </c>
      <c r="W131" s="60">
        <v>8.0046537721799229</v>
      </c>
      <c r="X131" s="60">
        <v>3.3148279232390401</v>
      </c>
      <c r="Y131" s="60">
        <v>2.9755327358327652</v>
      </c>
      <c r="Z131" s="60">
        <v>8.1980260988496703</v>
      </c>
      <c r="AA131" s="60">
        <v>0</v>
      </c>
      <c r="AB131" s="60">
        <v>8.1615215316204512</v>
      </c>
      <c r="AC131" s="60">
        <v>3.7677118178318576</v>
      </c>
      <c r="AD131" s="60">
        <v>8.7651263589970458</v>
      </c>
      <c r="AE131" s="60">
        <v>3.5542541615024126</v>
      </c>
      <c r="AF131" s="60">
        <v>2.9752473498233214</v>
      </c>
      <c r="AG131" s="68">
        <v>2.9752473498233214</v>
      </c>
      <c r="AH131" s="60">
        <v>7.6212363984437559</v>
      </c>
      <c r="AI131" s="60">
        <v>9.9839080804768621</v>
      </c>
      <c r="AJ131" s="60">
        <v>7.9870340061044276</v>
      </c>
      <c r="AK131" s="60">
        <v>3.8875733328076567</v>
      </c>
      <c r="AL131" s="60">
        <v>9.220574654997959</v>
      </c>
      <c r="AM131" s="60">
        <v>3.1127912383883962</v>
      </c>
      <c r="AN131" s="68">
        <v>2.9752473498233214</v>
      </c>
      <c r="AO131" s="60">
        <v>10.394339759026035</v>
      </c>
      <c r="AP131" s="60">
        <v>3.4832555134838041</v>
      </c>
      <c r="AQ131" s="60">
        <v>3.3088525090516594</v>
      </c>
      <c r="AR131" s="60">
        <v>7.586323059717726</v>
      </c>
      <c r="AS131" s="60"/>
      <c r="AV131" s="5"/>
      <c r="AW131" s="5"/>
      <c r="AX131" s="5"/>
      <c r="AY131" s="5"/>
    </row>
    <row r="132" spans="1:51" x14ac:dyDescent="0.25">
      <c r="A132" s="89"/>
      <c r="B132" s="89"/>
      <c r="C132" s="89" t="s">
        <v>193</v>
      </c>
      <c r="D132" s="89"/>
      <c r="E132" s="89" t="s">
        <v>45</v>
      </c>
      <c r="F132" s="89">
        <v>2050</v>
      </c>
      <c r="G132" s="89" t="s">
        <v>76</v>
      </c>
      <c r="H132" s="90"/>
      <c r="I132" s="68">
        <v>2.6777226148409894</v>
      </c>
      <c r="J132" s="60">
        <v>7.8016999087684162</v>
      </c>
      <c r="K132" s="60">
        <v>7.9604246930181146</v>
      </c>
      <c r="L132" s="60">
        <v>3.1165007763605193</v>
      </c>
      <c r="M132" s="68">
        <v>2.6777226148409894</v>
      </c>
      <c r="N132" s="68">
        <v>7.8016999087684162</v>
      </c>
      <c r="O132" s="12">
        <v>0</v>
      </c>
      <c r="P132" s="60">
        <v>7.4957715332387744</v>
      </c>
      <c r="Q132" s="60">
        <v>7.4678255932500033</v>
      </c>
      <c r="R132" s="60">
        <v>6.3090682393954385</v>
      </c>
      <c r="S132" s="60">
        <v>3.2426800574859151</v>
      </c>
      <c r="T132" s="60">
        <v>8.3258951191195809</v>
      </c>
      <c r="U132" s="60">
        <v>9.0714521905967942</v>
      </c>
      <c r="V132" s="60">
        <v>7.439927149211913</v>
      </c>
      <c r="W132" s="60">
        <v>7.2475759288554791</v>
      </c>
      <c r="X132" s="60">
        <v>3.0173031317521812</v>
      </c>
      <c r="Y132" s="60">
        <v>2.7122034815415788</v>
      </c>
      <c r="Z132" s="60">
        <v>7.4272946083329572</v>
      </c>
      <c r="AA132" s="60">
        <v>0</v>
      </c>
      <c r="AB132" s="60">
        <v>7.3985666454360564</v>
      </c>
      <c r="AC132" s="60">
        <v>3.4233179298873737</v>
      </c>
      <c r="AD132" s="60">
        <v>7.9374340161234986</v>
      </c>
      <c r="AE132" s="60">
        <v>3.2330038236964249</v>
      </c>
      <c r="AF132" s="60">
        <v>2.6777226148409894</v>
      </c>
      <c r="AG132" s="68">
        <v>2.6777226148409894</v>
      </c>
      <c r="AH132" s="60">
        <v>6.8591127585993803</v>
      </c>
      <c r="AI132" s="60">
        <v>9.0384076200444863</v>
      </c>
      <c r="AJ132" s="60">
        <v>7.2463885439512241</v>
      </c>
      <c r="AK132" s="60">
        <v>3.5327307611795895</v>
      </c>
      <c r="AL132" s="60">
        <v>8.3368946168133178</v>
      </c>
      <c r="AM132" s="60">
        <v>2.8316998704405973</v>
      </c>
      <c r="AN132" s="68">
        <v>2.6777226148409894</v>
      </c>
      <c r="AO132" s="60">
        <v>9.4114793598294053</v>
      </c>
      <c r="AP132" s="60">
        <v>3.1749050487604791</v>
      </c>
      <c r="AQ132" s="60">
        <v>3.0140653581520365</v>
      </c>
      <c r="AR132" s="60">
        <v>6.8812338363567802</v>
      </c>
      <c r="AS132" s="60"/>
      <c r="AV132" s="5"/>
      <c r="AW132" s="5"/>
      <c r="AX132" s="5"/>
      <c r="AY132" s="5"/>
    </row>
    <row r="133" spans="1:51" x14ac:dyDescent="0.25">
      <c r="A133" s="89"/>
      <c r="B133" s="89" t="s">
        <v>46</v>
      </c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V133" s="5"/>
      <c r="AW133" s="5"/>
      <c r="AX133" s="5"/>
      <c r="AY133" s="5"/>
    </row>
    <row r="134" spans="1:51" x14ac:dyDescent="0.25">
      <c r="A134" s="89" t="s">
        <v>77</v>
      </c>
      <c r="B134" s="89" t="s">
        <v>42</v>
      </c>
      <c r="C134" s="89"/>
      <c r="D134" s="89" t="s">
        <v>40</v>
      </c>
      <c r="E134" s="89" t="s">
        <v>41</v>
      </c>
      <c r="F134" s="89">
        <v>2005</v>
      </c>
      <c r="G134" s="89" t="s">
        <v>64</v>
      </c>
      <c r="H134" s="89"/>
      <c r="I134" s="97">
        <f>I135</f>
        <v>7.5967194994255678</v>
      </c>
      <c r="J134" s="97">
        <f t="shared" ref="J134:AR134" si="139">J135</f>
        <v>180.17338505857555</v>
      </c>
      <c r="K134" s="97">
        <f t="shared" si="139"/>
        <v>37.101359888545751</v>
      </c>
      <c r="L134" s="97">
        <f t="shared" si="139"/>
        <v>142.16174658024713</v>
      </c>
      <c r="M134" s="97">
        <f t="shared" si="139"/>
        <v>14.923051330512077</v>
      </c>
      <c r="N134" s="97">
        <f t="shared" si="139"/>
        <v>103.64638931624793</v>
      </c>
      <c r="O134" s="97">
        <f t="shared" si="139"/>
        <v>0</v>
      </c>
      <c r="P134" s="97">
        <f t="shared" si="139"/>
        <v>135.67229646312023</v>
      </c>
      <c r="Q134" s="97">
        <f t="shared" si="139"/>
        <v>785.16601723600479</v>
      </c>
      <c r="R134" s="97">
        <f t="shared" si="139"/>
        <v>26.28883490419711</v>
      </c>
      <c r="S134" s="97">
        <f t="shared" si="139"/>
        <v>82.718849032575079</v>
      </c>
      <c r="T134" s="97">
        <f t="shared" si="139"/>
        <v>265.91920353752454</v>
      </c>
      <c r="U134" s="97">
        <f t="shared" si="139"/>
        <v>358.59304982776052</v>
      </c>
      <c r="V134" s="97">
        <f t="shared" si="139"/>
        <v>430.84011927804261</v>
      </c>
      <c r="W134" s="97">
        <f t="shared" si="139"/>
        <v>18.131562869078117</v>
      </c>
      <c r="X134" s="97">
        <f t="shared" si="139"/>
        <v>36.970011862390535</v>
      </c>
      <c r="Y134" s="97">
        <f t="shared" si="139"/>
        <v>91.184685046639643</v>
      </c>
      <c r="Z134" s="97">
        <f t="shared" si="139"/>
        <v>19.68053541761374</v>
      </c>
      <c r="AA134" s="97">
        <f t="shared" si="139"/>
        <v>0</v>
      </c>
      <c r="AB134" s="97">
        <f t="shared" si="139"/>
        <v>187.57546118902766</v>
      </c>
      <c r="AC134" s="97">
        <f t="shared" si="139"/>
        <v>69.548290737319476</v>
      </c>
      <c r="AD134" s="97">
        <f t="shared" si="139"/>
        <v>5.6007565711290139</v>
      </c>
      <c r="AE134" s="97">
        <f t="shared" si="139"/>
        <v>105.31881459411417</v>
      </c>
      <c r="AF134" s="97">
        <f t="shared" si="139"/>
        <v>0.95153828201583968</v>
      </c>
      <c r="AG134" s="97">
        <f t="shared" si="139"/>
        <v>0.12379597727287242</v>
      </c>
      <c r="AH134" s="97">
        <f t="shared" si="139"/>
        <v>0</v>
      </c>
      <c r="AI134" s="97">
        <f t="shared" si="139"/>
        <v>9.3103142799309335</v>
      </c>
      <c r="AJ134" s="97">
        <f t="shared" si="139"/>
        <v>105.15291708816466</v>
      </c>
      <c r="AK134" s="97">
        <f t="shared" si="139"/>
        <v>429.96667634371391</v>
      </c>
      <c r="AL134" s="97">
        <f t="shared" si="139"/>
        <v>126.81838243974168</v>
      </c>
      <c r="AM134" s="97">
        <f t="shared" si="139"/>
        <v>230.91157156309157</v>
      </c>
      <c r="AN134" s="97">
        <f t="shared" si="139"/>
        <v>19.346106625341712</v>
      </c>
      <c r="AO134" s="97">
        <f t="shared" si="139"/>
        <v>484.06223989866305</v>
      </c>
      <c r="AP134" s="97">
        <f t="shared" si="139"/>
        <v>71.696586787659612</v>
      </c>
      <c r="AQ134" s="97">
        <f t="shared" si="139"/>
        <v>105.39391630539706</v>
      </c>
      <c r="AR134" s="97">
        <f t="shared" si="139"/>
        <v>93.349039539481794</v>
      </c>
      <c r="AS134" s="97"/>
      <c r="AV134" s="58"/>
      <c r="AW134" s="60"/>
      <c r="AX134" s="58"/>
      <c r="AY134" s="58"/>
    </row>
    <row r="135" spans="1:51" x14ac:dyDescent="0.25">
      <c r="A135" s="89" t="s">
        <v>77</v>
      </c>
      <c r="B135" s="89" t="s">
        <v>42</v>
      </c>
      <c r="C135" s="89"/>
      <c r="D135" s="89" t="s">
        <v>40</v>
      </c>
      <c r="E135" s="89" t="s">
        <v>41</v>
      </c>
      <c r="F135" s="89">
        <v>2010</v>
      </c>
      <c r="G135" s="89" t="s">
        <v>64</v>
      </c>
      <c r="H135" s="89"/>
      <c r="I135" s="66">
        <v>7.5967194994255678</v>
      </c>
      <c r="J135" s="66">
        <v>180.17338505857555</v>
      </c>
      <c r="K135" s="66">
        <v>37.101359888545751</v>
      </c>
      <c r="L135" s="66">
        <v>142.16174658024713</v>
      </c>
      <c r="M135" s="66">
        <v>14.923051330512077</v>
      </c>
      <c r="N135" s="66">
        <v>103.64638931624793</v>
      </c>
      <c r="O135" s="13">
        <v>0</v>
      </c>
      <c r="P135" s="66">
        <v>135.67229646312023</v>
      </c>
      <c r="Q135" s="66">
        <v>785.16601723600479</v>
      </c>
      <c r="R135" s="66">
        <v>26.28883490419711</v>
      </c>
      <c r="S135" s="66">
        <v>82.718849032575079</v>
      </c>
      <c r="T135" s="66">
        <v>265.91920353752454</v>
      </c>
      <c r="U135" s="66">
        <v>358.59304982776052</v>
      </c>
      <c r="V135" s="66">
        <v>430.84011927804261</v>
      </c>
      <c r="W135" s="66">
        <v>18.131562869078117</v>
      </c>
      <c r="X135" s="66">
        <v>36.970011862390535</v>
      </c>
      <c r="Y135" s="66">
        <v>91.184685046639643</v>
      </c>
      <c r="Z135" s="66">
        <v>19.68053541761374</v>
      </c>
      <c r="AA135" s="105">
        <v>0</v>
      </c>
      <c r="AB135" s="66">
        <v>187.57546118902766</v>
      </c>
      <c r="AC135" s="66">
        <v>69.548290737319476</v>
      </c>
      <c r="AD135" s="66">
        <v>5.6007565711290139</v>
      </c>
      <c r="AE135" s="66">
        <v>105.31881459411417</v>
      </c>
      <c r="AF135" s="66">
        <v>0.95153828201583968</v>
      </c>
      <c r="AG135" s="66">
        <v>0.12379597727287242</v>
      </c>
      <c r="AH135" s="66">
        <v>0</v>
      </c>
      <c r="AI135" s="66">
        <v>9.3103142799309335</v>
      </c>
      <c r="AJ135" s="66">
        <v>105.15291708816466</v>
      </c>
      <c r="AK135" s="66">
        <v>429.96667634371391</v>
      </c>
      <c r="AL135" s="66">
        <v>126.81838243974168</v>
      </c>
      <c r="AM135" s="66">
        <v>230.91157156309157</v>
      </c>
      <c r="AN135" s="66">
        <v>19.346106625341712</v>
      </c>
      <c r="AO135" s="66">
        <v>484.06223989866305</v>
      </c>
      <c r="AP135" s="66">
        <v>71.696586787659612</v>
      </c>
      <c r="AQ135" s="66">
        <v>105.39391630539706</v>
      </c>
      <c r="AR135" s="66">
        <v>93.349039539481794</v>
      </c>
      <c r="AS135" s="66"/>
      <c r="AU135" s="60">
        <f>SUM(J135:L135,O135:Z135,AB135:AE135,AH135:AI135,AK135:AM135,AO135:AR135)</f>
        <v>4530.1537072515848</v>
      </c>
      <c r="AV135" s="58"/>
      <c r="AW135" s="58"/>
      <c r="AX135" s="58"/>
      <c r="AY135" s="58"/>
    </row>
    <row r="136" spans="1:51" x14ac:dyDescent="0.25">
      <c r="A136" s="89"/>
      <c r="B136" s="89" t="s">
        <v>42</v>
      </c>
      <c r="C136" s="89"/>
      <c r="D136" s="89" t="s">
        <v>40</v>
      </c>
      <c r="E136" s="89" t="s">
        <v>41</v>
      </c>
      <c r="F136" s="89">
        <v>2020</v>
      </c>
      <c r="G136" s="89" t="s">
        <v>64</v>
      </c>
      <c r="H136" s="99"/>
      <c r="I136" s="60">
        <v>3.6149324743599771</v>
      </c>
      <c r="J136" s="60">
        <v>57.025214641817229</v>
      </c>
      <c r="K136" s="60">
        <v>11.086328394678336</v>
      </c>
      <c r="L136" s="60">
        <v>50.93646569088957</v>
      </c>
      <c r="M136" s="60">
        <v>4.4769153991536221</v>
      </c>
      <c r="N136" s="60">
        <v>33.507634543558609</v>
      </c>
      <c r="O136" s="12">
        <v>0</v>
      </c>
      <c r="P136" s="60">
        <v>42.613503234198653</v>
      </c>
      <c r="Q136" s="60">
        <v>237.36406614066794</v>
      </c>
      <c r="R136" s="60">
        <v>11.528087575776588</v>
      </c>
      <c r="S136" s="60">
        <v>24.870209941169495</v>
      </c>
      <c r="T136" s="60">
        <v>86.665237736616064</v>
      </c>
      <c r="U136" s="60">
        <v>115.58135258190346</v>
      </c>
      <c r="V136" s="60">
        <v>116.21299037803649</v>
      </c>
      <c r="W136" s="60">
        <v>5.4394688607234336</v>
      </c>
      <c r="X136" s="60">
        <v>13.074712407565222</v>
      </c>
      <c r="Y136" s="60">
        <v>33.52759658866448</v>
      </c>
      <c r="Z136" s="60">
        <v>6.2172237430799342</v>
      </c>
      <c r="AA136" s="105">
        <v>0</v>
      </c>
      <c r="AB136" s="60">
        <v>80.932338311099201</v>
      </c>
      <c r="AC136" s="60">
        <v>20.815664821869973</v>
      </c>
      <c r="AD136" s="60">
        <v>1.7633494749225926</v>
      </c>
      <c r="AE136" s="60">
        <v>35.251713081368948</v>
      </c>
      <c r="AF136" s="60">
        <v>0.2854614846047519</v>
      </c>
      <c r="AG136" s="60">
        <v>1.6368366675618409</v>
      </c>
      <c r="AH136" s="60">
        <v>0</v>
      </c>
      <c r="AI136" s="60">
        <v>3.5820248988530614</v>
      </c>
      <c r="AJ136" s="60">
        <v>34.248625749372877</v>
      </c>
      <c r="AK136" s="60">
        <v>137.0247646697018</v>
      </c>
      <c r="AL136" s="60">
        <v>32.035409216227883</v>
      </c>
      <c r="AM136" s="60">
        <v>91.70007830980397</v>
      </c>
      <c r="AN136" s="60">
        <v>4.9148237680461291</v>
      </c>
      <c r="AO136" s="60">
        <v>149.02491302169105</v>
      </c>
      <c r="AP136" s="60">
        <v>27.604099313547611</v>
      </c>
      <c r="AQ136" s="60">
        <v>28.191650300982616</v>
      </c>
      <c r="AR136" s="60">
        <v>14.2980189357681</v>
      </c>
      <c r="AS136" s="60"/>
      <c r="AV136" s="60">
        <f>SUM(J136:L136,O136:Z136,AB136:AE136,AH136:AI136,AK136:AM136,AO136:AR136)</f>
        <v>1434.3664822716237</v>
      </c>
      <c r="AW136" s="58"/>
      <c r="AX136" s="58"/>
      <c r="AY136" s="58"/>
    </row>
    <row r="137" spans="1:51" x14ac:dyDescent="0.25">
      <c r="A137" s="89"/>
      <c r="B137" s="89" t="s">
        <v>42</v>
      </c>
      <c r="C137" s="89"/>
      <c r="D137" s="89" t="s">
        <v>40</v>
      </c>
      <c r="E137" s="89" t="s">
        <v>41</v>
      </c>
      <c r="F137" s="89">
        <v>2030</v>
      </c>
      <c r="G137" s="89" t="s">
        <v>64</v>
      </c>
      <c r="H137" s="99"/>
      <c r="I137" s="60">
        <v>2.3869695804786542</v>
      </c>
      <c r="J137" s="60">
        <v>37.069421937307851</v>
      </c>
      <c r="K137" s="60">
        <v>7.3866672818710484</v>
      </c>
      <c r="L137" s="60">
        <v>22.659042028684745</v>
      </c>
      <c r="M137" s="60">
        <v>2.9817742434456886</v>
      </c>
      <c r="N137" s="60">
        <v>21.076409566779688</v>
      </c>
      <c r="O137" s="12">
        <v>0</v>
      </c>
      <c r="P137" s="60">
        <v>25.793267165834067</v>
      </c>
      <c r="Q137" s="60">
        <v>150.09263615468171</v>
      </c>
      <c r="R137" s="60">
        <v>7.6097070406912257</v>
      </c>
      <c r="S137" s="60">
        <v>15.758925590972757</v>
      </c>
      <c r="T137" s="60">
        <v>50.463812304137335</v>
      </c>
      <c r="U137" s="60">
        <v>74.484552218693295</v>
      </c>
      <c r="V137" s="60">
        <v>79.605943328397956</v>
      </c>
      <c r="W137" s="60">
        <v>3.9030257364191043</v>
      </c>
      <c r="X137" s="60">
        <v>8.3595371519523223</v>
      </c>
      <c r="Y137" s="60">
        <v>22.434875019291933</v>
      </c>
      <c r="Z137" s="60">
        <v>4.6527629537331041</v>
      </c>
      <c r="AA137" s="105">
        <v>0</v>
      </c>
      <c r="AB137" s="60">
        <v>53.997530176331857</v>
      </c>
      <c r="AC137" s="60">
        <v>14.596857208054198</v>
      </c>
      <c r="AD137" s="60">
        <v>1.0637955929663077</v>
      </c>
      <c r="AE137" s="60">
        <v>24.844333074783162</v>
      </c>
      <c r="AF137" s="60">
        <v>0.47856288425123228</v>
      </c>
      <c r="AG137" s="60">
        <v>1.0920398688222037</v>
      </c>
      <c r="AH137" s="60">
        <v>0</v>
      </c>
      <c r="AI137" s="60">
        <v>2.5002530903902875</v>
      </c>
      <c r="AJ137" s="60">
        <v>22.688083036741038</v>
      </c>
      <c r="AK137" s="60">
        <v>85.852575970826123</v>
      </c>
      <c r="AL137" s="60">
        <v>23.831104951895721</v>
      </c>
      <c r="AM137" s="60">
        <v>61.796854296477598</v>
      </c>
      <c r="AN137" s="60">
        <v>3.0699936751025882</v>
      </c>
      <c r="AO137" s="60">
        <v>99.763604423093497</v>
      </c>
      <c r="AP137" s="60">
        <v>18.02465671199381</v>
      </c>
      <c r="AQ137" s="60">
        <v>18.166266042299313</v>
      </c>
      <c r="AR137" s="60">
        <v>9.0085117267865158</v>
      </c>
      <c r="AS137" s="60"/>
      <c r="AV137" s="58"/>
      <c r="AW137" s="60">
        <f>SUM(J137:L137,O137:Z137,AB137:AE137,AH137:AI137,AK137:AM137,AO137:AR137)</f>
        <v>923.72051917856697</v>
      </c>
      <c r="AX137" s="58"/>
      <c r="AY137" s="58"/>
    </row>
    <row r="138" spans="1:51" x14ac:dyDescent="0.25">
      <c r="A138" s="89"/>
      <c r="B138" s="89" t="s">
        <v>42</v>
      </c>
      <c r="C138" s="89"/>
      <c r="D138" s="89" t="s">
        <v>40</v>
      </c>
      <c r="E138" s="89" t="s">
        <v>41</v>
      </c>
      <c r="F138" s="89">
        <v>2040</v>
      </c>
      <c r="G138" s="89" t="s">
        <v>64</v>
      </c>
      <c r="H138" s="99"/>
      <c r="I138" s="60">
        <v>2.4058978078201063</v>
      </c>
      <c r="J138" s="60">
        <v>37.391706734964011</v>
      </c>
      <c r="K138" s="60">
        <v>7.7569971858226268</v>
      </c>
      <c r="L138" s="60">
        <v>20.24501536544911</v>
      </c>
      <c r="M138" s="60">
        <v>2.9780557715344234</v>
      </c>
      <c r="N138" s="60">
        <v>20.269119888821937</v>
      </c>
      <c r="O138" s="12">
        <v>0</v>
      </c>
      <c r="P138" s="60">
        <v>25.697171332666773</v>
      </c>
      <c r="Q138" s="60">
        <v>140.3289429929734</v>
      </c>
      <c r="R138" s="60">
        <v>8.9118157575678225</v>
      </c>
      <c r="S138" s="60">
        <v>14.914015472835368</v>
      </c>
      <c r="T138" s="60">
        <v>48.337853406743186</v>
      </c>
      <c r="U138" s="60">
        <v>63.084652407297462</v>
      </c>
      <c r="V138" s="60">
        <v>78.776303799186152</v>
      </c>
      <c r="W138" s="60">
        <v>4.0122702958242371</v>
      </c>
      <c r="X138" s="60">
        <v>7.9690265353484504</v>
      </c>
      <c r="Y138" s="60">
        <v>24.589005862246267</v>
      </c>
      <c r="Z138" s="60">
        <v>7.0527767359173366</v>
      </c>
      <c r="AA138" s="105">
        <v>0</v>
      </c>
      <c r="AB138" s="60">
        <v>54.830308461928361</v>
      </c>
      <c r="AC138" s="60">
        <v>14.152058742586529</v>
      </c>
      <c r="AD138" s="60">
        <v>0.97799077123128919</v>
      </c>
      <c r="AE138" s="60">
        <v>26.373387956259936</v>
      </c>
      <c r="AF138" s="60">
        <v>0.4913715074861299</v>
      </c>
      <c r="AG138" s="60">
        <v>1.0921807426028973</v>
      </c>
      <c r="AH138" s="60">
        <v>0</v>
      </c>
      <c r="AI138" s="60">
        <v>3.1420003843756663</v>
      </c>
      <c r="AJ138" s="60">
        <v>22.023201137905875</v>
      </c>
      <c r="AK138" s="60">
        <v>91.033968809186405</v>
      </c>
      <c r="AL138" s="60">
        <v>24.282264217480236</v>
      </c>
      <c r="AM138" s="60">
        <v>62.877953305289246</v>
      </c>
      <c r="AN138" s="60">
        <v>2.9795671771322083</v>
      </c>
      <c r="AO138" s="60">
        <v>98.428154341049321</v>
      </c>
      <c r="AP138" s="60">
        <v>17.006718747514125</v>
      </c>
      <c r="AQ138" s="60">
        <v>16.75387107374166</v>
      </c>
      <c r="AR138" s="60">
        <v>9.3720110236195335</v>
      </c>
      <c r="AS138" s="60"/>
      <c r="AV138" s="58"/>
      <c r="AW138" s="60"/>
      <c r="AX138" s="60">
        <f>SUM(J138:L138,O138:Z138,AB138:AE138,AH138:AI138,AK138:AM138,AO138:AR138)</f>
        <v>908.29824171910445</v>
      </c>
      <c r="AY138" s="58"/>
    </row>
    <row r="139" spans="1:51" x14ac:dyDescent="0.25">
      <c r="A139" s="89"/>
      <c r="B139" s="89" t="s">
        <v>42</v>
      </c>
      <c r="C139" s="89"/>
      <c r="D139" s="89" t="s">
        <v>40</v>
      </c>
      <c r="E139" s="91" t="s">
        <v>41</v>
      </c>
      <c r="F139" s="91">
        <v>2050</v>
      </c>
      <c r="G139" s="91" t="s">
        <v>64</v>
      </c>
      <c r="H139" s="100"/>
      <c r="I139" s="61">
        <v>1.206217123342767</v>
      </c>
      <c r="J139" s="61">
        <v>19.466464531215713</v>
      </c>
      <c r="K139" s="61">
        <v>4.0658190134963199</v>
      </c>
      <c r="L139" s="61">
        <v>9.3066149258447144</v>
      </c>
      <c r="M139" s="61">
        <v>1.4884448990145851</v>
      </c>
      <c r="N139" s="61">
        <v>10.073470706632524</v>
      </c>
      <c r="O139" s="101">
        <v>0</v>
      </c>
      <c r="P139" s="61">
        <v>12.485701077462775</v>
      </c>
      <c r="Q139" s="61">
        <v>75.814596713945889</v>
      </c>
      <c r="R139" s="61">
        <v>4.7005112164954976</v>
      </c>
      <c r="S139" s="61">
        <v>7.4700928963384934</v>
      </c>
      <c r="T139" s="61">
        <v>23.996449975845291</v>
      </c>
      <c r="U139" s="61">
        <v>34.661202049406327</v>
      </c>
      <c r="V139" s="61">
        <v>42.015025261279916</v>
      </c>
      <c r="W139" s="61">
        <v>2.0233518400864097</v>
      </c>
      <c r="X139" s="61">
        <v>3.9354175675971357</v>
      </c>
      <c r="Y139" s="61">
        <v>12.827563133149042</v>
      </c>
      <c r="Z139" s="61">
        <v>3.6515665016883823</v>
      </c>
      <c r="AA139" s="105">
        <v>0</v>
      </c>
      <c r="AB139" s="61">
        <v>31.056623863433426</v>
      </c>
      <c r="AC139" s="61">
        <v>7.1098074359707617</v>
      </c>
      <c r="AD139" s="61">
        <v>0.46711275612577452</v>
      </c>
      <c r="AE139" s="61">
        <v>12.975776845492909</v>
      </c>
      <c r="AF139" s="61">
        <v>0.23930153656845066</v>
      </c>
      <c r="AG139" s="61">
        <v>0.54591309850087388</v>
      </c>
      <c r="AH139" s="61">
        <v>0</v>
      </c>
      <c r="AI139" s="61">
        <v>1.7361294755673886</v>
      </c>
      <c r="AJ139" s="61">
        <v>10.697863233110706</v>
      </c>
      <c r="AK139" s="61">
        <v>44.841058864682225</v>
      </c>
      <c r="AL139" s="61">
        <v>13.90091507071643</v>
      </c>
      <c r="AM139" s="61">
        <v>32.71304842254979</v>
      </c>
      <c r="AN139" s="61">
        <v>1.4500796757964149</v>
      </c>
      <c r="AO139" s="61">
        <v>45.267937168025625</v>
      </c>
      <c r="AP139" s="61">
        <v>8.1863581942672319</v>
      </c>
      <c r="AQ139" s="61">
        <v>7.9835612774526075</v>
      </c>
      <c r="AR139" s="61">
        <v>4.8524528445603323</v>
      </c>
      <c r="AS139" s="71"/>
      <c r="AV139" s="58"/>
      <c r="AW139" s="60"/>
      <c r="AX139" s="60"/>
      <c r="AY139" s="60">
        <f>SUM(J139:L139,O139:Z139,AB139:AE139,AH139:AI139,AK139:AM139,AO139:AR139)</f>
        <v>467.51115892269644</v>
      </c>
    </row>
    <row r="140" spans="1:51" x14ac:dyDescent="0.25">
      <c r="A140" s="89"/>
      <c r="B140" s="89"/>
      <c r="C140" s="89" t="s">
        <v>193</v>
      </c>
      <c r="D140" s="89"/>
      <c r="E140" s="89" t="s">
        <v>45</v>
      </c>
      <c r="F140" s="89">
        <v>2005</v>
      </c>
      <c r="G140" s="89" t="s">
        <v>64</v>
      </c>
      <c r="H140" s="89"/>
      <c r="I140" s="78">
        <f>I141</f>
        <v>2.6253618057136916</v>
      </c>
      <c r="J140" s="78">
        <f t="shared" ref="J140:AR140" si="140">J141</f>
        <v>6.064973235147038</v>
      </c>
      <c r="K140" s="78">
        <f t="shared" si="140"/>
        <v>6.1963849207333643</v>
      </c>
      <c r="L140" s="78">
        <f t="shared" si="140"/>
        <v>3.1898679591101784</v>
      </c>
      <c r="M140" s="78">
        <f t="shared" si="140"/>
        <v>2.5541853792980103</v>
      </c>
      <c r="N140" s="78">
        <f t="shared" si="140"/>
        <v>6.1034894528193293</v>
      </c>
      <c r="O140" s="78">
        <f t="shared" si="140"/>
        <v>0</v>
      </c>
      <c r="P140" s="78">
        <f t="shared" si="140"/>
        <v>5.8447939700419029</v>
      </c>
      <c r="Q140" s="78">
        <f t="shared" si="140"/>
        <v>6.2054552488793568</v>
      </c>
      <c r="R140" s="78">
        <f t="shared" si="140"/>
        <v>5.1322243080485945</v>
      </c>
      <c r="S140" s="78">
        <f t="shared" si="140"/>
        <v>3.2970322482627457</v>
      </c>
      <c r="T140" s="78">
        <f t="shared" si="140"/>
        <v>6.4475759620193394</v>
      </c>
      <c r="U140" s="78">
        <f t="shared" si="140"/>
        <v>7.0947394813588431</v>
      </c>
      <c r="V140" s="78">
        <f t="shared" si="140"/>
        <v>5.5912227198155096</v>
      </c>
      <c r="W140" s="78">
        <f t="shared" si="140"/>
        <v>5.5255809409253205</v>
      </c>
      <c r="X140" s="78">
        <f t="shared" si="140"/>
        <v>3.0155704829427696</v>
      </c>
      <c r="Y140" s="78">
        <f t="shared" si="140"/>
        <v>2.8374112994532705</v>
      </c>
      <c r="Z140" s="78">
        <f t="shared" si="140"/>
        <v>5.6860047618722067</v>
      </c>
      <c r="AA140" s="78">
        <f t="shared" si="140"/>
        <v>0</v>
      </c>
      <c r="AB140" s="78">
        <f t="shared" si="140"/>
        <v>5.7159345331220415</v>
      </c>
      <c r="AC140" s="78">
        <f t="shared" si="140"/>
        <v>3.515363376778768</v>
      </c>
      <c r="AD140" s="78">
        <f t="shared" si="140"/>
        <v>6.2757855301621088</v>
      </c>
      <c r="AE140" s="78">
        <f t="shared" si="140"/>
        <v>3.2789775822110299</v>
      </c>
      <c r="AF140" s="78">
        <f t="shared" si="140"/>
        <v>1.878322019713595</v>
      </c>
      <c r="AG140" s="78">
        <f t="shared" si="140"/>
        <v>2.2508825446420162</v>
      </c>
      <c r="AH140" s="78">
        <f t="shared" si="140"/>
        <v>5.3441554770318032</v>
      </c>
      <c r="AI140" s="78">
        <f t="shared" si="140"/>
        <v>4.2356597030748144</v>
      </c>
      <c r="AJ140" s="78">
        <f t="shared" si="140"/>
        <v>5.680289175224428</v>
      </c>
      <c r="AK140" s="78">
        <f t="shared" si="140"/>
        <v>3.5173549288866823</v>
      </c>
      <c r="AL140" s="78">
        <f t="shared" si="140"/>
        <v>6.5468992639100945</v>
      </c>
      <c r="AM140" s="78">
        <f t="shared" si="140"/>
        <v>2.83090476377886</v>
      </c>
      <c r="AN140" s="78">
        <f t="shared" si="140"/>
        <v>1.878322019713595</v>
      </c>
      <c r="AO140" s="78">
        <f t="shared" si="140"/>
        <v>7.3846869000241719</v>
      </c>
      <c r="AP140" s="78">
        <f t="shared" si="140"/>
        <v>3.1938584830820371</v>
      </c>
      <c r="AQ140" s="78">
        <f t="shared" si="140"/>
        <v>2.9812823824011812</v>
      </c>
      <c r="AR140" s="78">
        <f t="shared" si="140"/>
        <v>7.4316933323671677</v>
      </c>
      <c r="AS140" s="78"/>
      <c r="AW140" s="5"/>
      <c r="AX140" s="5"/>
      <c r="AY140" s="5"/>
    </row>
    <row r="141" spans="1:51" x14ac:dyDescent="0.25">
      <c r="A141" s="89"/>
      <c r="B141" s="89"/>
      <c r="C141" s="89" t="s">
        <v>193</v>
      </c>
      <c r="D141" s="89"/>
      <c r="E141" s="89" t="s">
        <v>45</v>
      </c>
      <c r="F141" s="89">
        <v>2010</v>
      </c>
      <c r="G141" s="89" t="s">
        <v>64</v>
      </c>
      <c r="H141" s="89"/>
      <c r="I141" s="78">
        <v>2.6253618057136916</v>
      </c>
      <c r="J141" s="78">
        <v>6.064973235147038</v>
      </c>
      <c r="K141" s="78">
        <v>6.1963849207333643</v>
      </c>
      <c r="L141" s="78">
        <v>3.1898679591101784</v>
      </c>
      <c r="M141" s="78">
        <v>2.5541853792980103</v>
      </c>
      <c r="N141" s="78">
        <v>6.1034894528193293</v>
      </c>
      <c r="O141" s="106">
        <v>0</v>
      </c>
      <c r="P141" s="78">
        <v>5.8447939700419029</v>
      </c>
      <c r="Q141" s="78">
        <v>6.2054552488793568</v>
      </c>
      <c r="R141" s="78">
        <v>5.1322243080485945</v>
      </c>
      <c r="S141" s="78">
        <v>3.2970322482627457</v>
      </c>
      <c r="T141" s="78">
        <v>6.4475759620193394</v>
      </c>
      <c r="U141" s="78">
        <v>7.0947394813588431</v>
      </c>
      <c r="V141" s="78">
        <v>5.5912227198155096</v>
      </c>
      <c r="W141" s="78">
        <v>5.5255809409253205</v>
      </c>
      <c r="X141" s="78">
        <v>3.0155704829427696</v>
      </c>
      <c r="Y141" s="78">
        <v>2.8374112994532705</v>
      </c>
      <c r="Z141" s="78">
        <v>5.6860047618722067</v>
      </c>
      <c r="AA141" s="60">
        <v>0</v>
      </c>
      <c r="AB141" s="78">
        <v>5.7159345331220415</v>
      </c>
      <c r="AC141" s="78">
        <v>3.515363376778768</v>
      </c>
      <c r="AD141" s="78">
        <v>6.2757855301621088</v>
      </c>
      <c r="AE141" s="78">
        <v>3.2789775822110299</v>
      </c>
      <c r="AF141" s="78">
        <v>1.878322019713595</v>
      </c>
      <c r="AG141" s="78">
        <v>2.2508825446420162</v>
      </c>
      <c r="AH141" s="78">
        <v>5.3441554770318032</v>
      </c>
      <c r="AI141" s="78">
        <v>4.2356597030748144</v>
      </c>
      <c r="AJ141" s="78">
        <v>5.680289175224428</v>
      </c>
      <c r="AK141" s="78">
        <v>3.5173549288866823</v>
      </c>
      <c r="AL141" s="78">
        <v>6.5468992639100945</v>
      </c>
      <c r="AM141" s="78">
        <v>2.83090476377886</v>
      </c>
      <c r="AN141" s="78">
        <v>1.878322019713595</v>
      </c>
      <c r="AO141" s="78">
        <v>7.3846869000241719</v>
      </c>
      <c r="AP141" s="78">
        <v>3.1938584830820371</v>
      </c>
      <c r="AQ141" s="78">
        <v>2.9812823824011812</v>
      </c>
      <c r="AR141" s="78">
        <v>7.4316933323671677</v>
      </c>
      <c r="AS141" s="78"/>
      <c r="AV141" s="5"/>
      <c r="AW141" s="5"/>
      <c r="AX141" s="5"/>
      <c r="AY141" s="5"/>
    </row>
    <row r="142" spans="1:51" x14ac:dyDescent="0.25">
      <c r="A142" s="89"/>
      <c r="B142" s="89"/>
      <c r="C142" s="89" t="s">
        <v>193</v>
      </c>
      <c r="D142" s="89"/>
      <c r="E142" s="89" t="s">
        <v>45</v>
      </c>
      <c r="F142" s="89">
        <v>2020</v>
      </c>
      <c r="G142" s="89" t="s">
        <v>64</v>
      </c>
      <c r="H142" s="90"/>
      <c r="I142" s="78">
        <v>2.6602949720128497</v>
      </c>
      <c r="J142" s="78">
        <v>6.1370630306265621</v>
      </c>
      <c r="K142" s="78">
        <v>6.271879113390864</v>
      </c>
      <c r="L142" s="78">
        <v>3.2281771333341189</v>
      </c>
      <c r="M142" s="78">
        <v>2.5881714692989051</v>
      </c>
      <c r="N142" s="78">
        <v>6.1760362758159726</v>
      </c>
      <c r="O142" s="106">
        <v>0</v>
      </c>
      <c r="P142" s="78">
        <v>5.9178650438976339</v>
      </c>
      <c r="Q142" s="78">
        <v>6.2816395374164786</v>
      </c>
      <c r="R142" s="78">
        <v>5.1922857857920723</v>
      </c>
      <c r="S142" s="78">
        <v>3.3361916946185288</v>
      </c>
      <c r="T142" s="78">
        <v>6.5274035207136638</v>
      </c>
      <c r="U142" s="78">
        <v>7.1822283659477684</v>
      </c>
      <c r="V142" s="78">
        <v>5.6587673552500313</v>
      </c>
      <c r="W142" s="78">
        <v>5.5935402535083787</v>
      </c>
      <c r="X142" s="78">
        <v>3.0512962309221758</v>
      </c>
      <c r="Y142" s="78">
        <v>2.8707031826713925</v>
      </c>
      <c r="Z142" s="78">
        <v>5.7551851272872909</v>
      </c>
      <c r="AA142" s="60">
        <v>0</v>
      </c>
      <c r="AB142" s="78">
        <v>5.784074502657826</v>
      </c>
      <c r="AC142" s="78">
        <v>3.5579264096835179</v>
      </c>
      <c r="AD142" s="78">
        <v>6.3527978935650875</v>
      </c>
      <c r="AE142" s="78">
        <v>3.3181393454369794</v>
      </c>
      <c r="AF142" s="78">
        <v>1.9033150455644414</v>
      </c>
      <c r="AG142" s="78">
        <v>2.2808328753281426</v>
      </c>
      <c r="AH142" s="78">
        <v>5.4152650176678447</v>
      </c>
      <c r="AI142" s="78">
        <v>4.2856861080788464</v>
      </c>
      <c r="AJ142" s="78">
        <v>5.7484189110172705</v>
      </c>
      <c r="AK142" s="78">
        <v>3.5596779206578666</v>
      </c>
      <c r="AL142" s="78">
        <v>6.6289311368496069</v>
      </c>
      <c r="AM142" s="78">
        <v>2.8645851251848882</v>
      </c>
      <c r="AN142" s="78">
        <v>1.9033150455644414</v>
      </c>
      <c r="AO142" s="78">
        <v>7.4755065154014666</v>
      </c>
      <c r="AP142" s="78">
        <v>3.2311319806893866</v>
      </c>
      <c r="AQ142" s="78">
        <v>3.0161555213604077</v>
      </c>
      <c r="AR142" s="78">
        <v>8.2511571231659087</v>
      </c>
      <c r="AS142" s="78"/>
      <c r="AV142" s="5"/>
      <c r="AW142" s="5"/>
      <c r="AX142" s="5"/>
      <c r="AY142" s="5"/>
    </row>
    <row r="143" spans="1:51" x14ac:dyDescent="0.25">
      <c r="A143" s="89"/>
      <c r="B143" s="89"/>
      <c r="C143" s="89" t="s">
        <v>193</v>
      </c>
      <c r="D143" s="89"/>
      <c r="E143" s="89" t="s">
        <v>45</v>
      </c>
      <c r="F143" s="89">
        <v>2030</v>
      </c>
      <c r="G143" s="89" t="s">
        <v>64</v>
      </c>
      <c r="H143" s="90"/>
      <c r="I143" s="78">
        <v>2.394265474811565</v>
      </c>
      <c r="J143" s="78">
        <v>5.5717421432359409</v>
      </c>
      <c r="K143" s="78">
        <v>5.6947758058676907</v>
      </c>
      <c r="L143" s="78">
        <v>2.9364556359828886</v>
      </c>
      <c r="M143" s="78">
        <v>2.3293543223690145</v>
      </c>
      <c r="N143" s="78">
        <v>5.6071239569545206</v>
      </c>
      <c r="O143" s="106">
        <v>0</v>
      </c>
      <c r="P143" s="78">
        <v>5.3616796378850786</v>
      </c>
      <c r="Q143" s="78">
        <v>5.7009167111117991</v>
      </c>
      <c r="R143" s="78">
        <v>4.7359073890064378</v>
      </c>
      <c r="S143" s="78">
        <v>3.0379774492937122</v>
      </c>
      <c r="T143" s="78">
        <v>5.918997046516667</v>
      </c>
      <c r="U143" s="78">
        <v>6.5161626371732044</v>
      </c>
      <c r="V143" s="78">
        <v>5.1399830048977373</v>
      </c>
      <c r="W143" s="78">
        <v>5.0760222059625155</v>
      </c>
      <c r="X143" s="78">
        <v>2.7792291234997668</v>
      </c>
      <c r="Y143" s="78">
        <v>2.6169069143805181</v>
      </c>
      <c r="Z143" s="78">
        <v>5.2283697616653306</v>
      </c>
      <c r="AA143" s="60">
        <v>0</v>
      </c>
      <c r="AB143" s="78">
        <v>5.2582968897013824</v>
      </c>
      <c r="AC143" s="78">
        <v>3.2337925437165742</v>
      </c>
      <c r="AD143" s="78">
        <v>5.7663191261116342</v>
      </c>
      <c r="AE143" s="78">
        <v>3.0199074562547441</v>
      </c>
      <c r="AF143" s="78">
        <v>1.7129835410079968</v>
      </c>
      <c r="AG143" s="78">
        <v>2.0527495877953279</v>
      </c>
      <c r="AH143" s="78">
        <v>4.8737385159010609</v>
      </c>
      <c r="AI143" s="78">
        <v>3.9095951997343024</v>
      </c>
      <c r="AJ143" s="78">
        <v>5.2304875616663624</v>
      </c>
      <c r="AK143" s="78">
        <v>3.2373987271387623</v>
      </c>
      <c r="AL143" s="78">
        <v>6.0042172125445701</v>
      </c>
      <c r="AM143" s="78">
        <v>2.6080675785658132</v>
      </c>
      <c r="AN143" s="78">
        <v>1.7129835410079968</v>
      </c>
      <c r="AO143" s="78">
        <v>6.7838251423537139</v>
      </c>
      <c r="AP143" s="78">
        <v>2.9474408834479688</v>
      </c>
      <c r="AQ143" s="78">
        <v>2.7504673719861592</v>
      </c>
      <c r="AR143" s="78">
        <v>8.0927611684715313</v>
      </c>
      <c r="AS143" s="78"/>
      <c r="AV143" s="5"/>
      <c r="AW143" s="5"/>
      <c r="AX143" s="5"/>
      <c r="AY143" s="5"/>
    </row>
    <row r="144" spans="1:51" x14ac:dyDescent="0.25">
      <c r="A144" s="89"/>
      <c r="B144" s="89"/>
      <c r="C144" s="89" t="s">
        <v>193</v>
      </c>
      <c r="D144" s="89"/>
      <c r="E144" s="89" t="s">
        <v>45</v>
      </c>
      <c r="F144" s="89">
        <v>2040</v>
      </c>
      <c r="G144" s="89" t="s">
        <v>64</v>
      </c>
      <c r="H144" s="90"/>
      <c r="I144" s="78">
        <v>2.1548389273304083</v>
      </c>
      <c r="J144" s="78">
        <v>5.063164243861122</v>
      </c>
      <c r="K144" s="78">
        <v>5.1753539617786499</v>
      </c>
      <c r="L144" s="78">
        <v>2.6739039935680817</v>
      </c>
      <c r="M144" s="78">
        <v>2.0964188901321128</v>
      </c>
      <c r="N144" s="78">
        <v>5.0953147167299777</v>
      </c>
      <c r="O144" s="106">
        <v>0</v>
      </c>
      <c r="P144" s="78">
        <v>4.8611375351084636</v>
      </c>
      <c r="Q144" s="78">
        <v>5.1783027990609902</v>
      </c>
      <c r="R144" s="78">
        <v>4.3252752348218912</v>
      </c>
      <c r="S144" s="78">
        <v>2.7695846285013768</v>
      </c>
      <c r="T144" s="78">
        <v>5.3713809700012947</v>
      </c>
      <c r="U144" s="78">
        <v>5.9166363831362183</v>
      </c>
      <c r="V144" s="78">
        <v>4.6740384110613729</v>
      </c>
      <c r="W144" s="78">
        <v>4.6102416366834866</v>
      </c>
      <c r="X144" s="78">
        <v>2.5343686738837503</v>
      </c>
      <c r="Y144" s="78">
        <v>2.3884429011279962</v>
      </c>
      <c r="Z144" s="78">
        <v>4.7542367030436168</v>
      </c>
      <c r="AA144" s="60">
        <v>0</v>
      </c>
      <c r="AB144" s="78">
        <v>4.7853852472925444</v>
      </c>
      <c r="AC144" s="78">
        <v>2.9420720643463256</v>
      </c>
      <c r="AD144" s="78">
        <v>5.2384882354035263</v>
      </c>
      <c r="AE144" s="78">
        <v>2.7514987559907325</v>
      </c>
      <c r="AF144" s="78">
        <v>1.5416851869071972</v>
      </c>
      <c r="AG144" s="78">
        <v>1.8474746290157955</v>
      </c>
      <c r="AH144" s="78">
        <v>4.3863646643109551</v>
      </c>
      <c r="AI144" s="78">
        <v>3.5703703560613018</v>
      </c>
      <c r="AJ144" s="78">
        <v>4.7643945686620111</v>
      </c>
      <c r="AK144" s="78">
        <v>2.9473451581911787</v>
      </c>
      <c r="AL144" s="78">
        <v>5.4419851674645123</v>
      </c>
      <c r="AM144" s="78">
        <v>2.3772021977949609</v>
      </c>
      <c r="AN144" s="78">
        <v>1.541685186907197</v>
      </c>
      <c r="AO144" s="78">
        <v>6.1612000563230191</v>
      </c>
      <c r="AP144" s="78">
        <v>2.6921152496595369</v>
      </c>
      <c r="AQ144" s="78">
        <v>2.5113438786515854</v>
      </c>
      <c r="AR144" s="78">
        <v>7.5133524624151997</v>
      </c>
      <c r="AS144" s="78"/>
      <c r="AV144" s="5"/>
      <c r="AW144" s="5"/>
      <c r="AX144" s="5"/>
      <c r="AY144" s="5"/>
    </row>
    <row r="145" spans="1:51" x14ac:dyDescent="0.25">
      <c r="A145" s="89"/>
      <c r="B145" s="89"/>
      <c r="C145" s="89" t="s">
        <v>193</v>
      </c>
      <c r="D145" s="89"/>
      <c r="E145" s="89" t="s">
        <v>45</v>
      </c>
      <c r="F145" s="89">
        <v>2050</v>
      </c>
      <c r="G145" s="89" t="s">
        <v>64</v>
      </c>
      <c r="H145" s="90"/>
      <c r="I145" s="78">
        <v>1.9393550345973676</v>
      </c>
      <c r="J145" s="78">
        <v>4.6065634745837922</v>
      </c>
      <c r="K145" s="78">
        <v>4.7078891745824327</v>
      </c>
      <c r="L145" s="78">
        <v>2.4375670958115863</v>
      </c>
      <c r="M145" s="78">
        <v>1.8867770011189018</v>
      </c>
      <c r="N145" s="78">
        <v>4.6358132884719812</v>
      </c>
      <c r="O145" s="106">
        <v>0</v>
      </c>
      <c r="P145" s="78">
        <v>4.4106693687898835</v>
      </c>
      <c r="Q145" s="78">
        <v>4.7079484252934796</v>
      </c>
      <c r="R145" s="78">
        <v>3.9557712370961746</v>
      </c>
      <c r="S145" s="78">
        <v>2.5280310897882754</v>
      </c>
      <c r="T145" s="78">
        <v>4.8785154008708229</v>
      </c>
      <c r="U145" s="78">
        <v>5.3770636119328055</v>
      </c>
      <c r="V145" s="78">
        <v>4.2545298270604679</v>
      </c>
      <c r="W145" s="78">
        <v>4.1910392182736658</v>
      </c>
      <c r="X145" s="78">
        <v>2.3139943755889578</v>
      </c>
      <c r="Y145" s="78">
        <v>2.1828294483941737</v>
      </c>
      <c r="Z145" s="78">
        <v>4.3275154897177304</v>
      </c>
      <c r="AA145" s="60">
        <v>0</v>
      </c>
      <c r="AB145" s="78">
        <v>4.3580100622884563</v>
      </c>
      <c r="AC145" s="78">
        <v>2.6795236329131011</v>
      </c>
      <c r="AD145" s="78">
        <v>4.7634404337662302</v>
      </c>
      <c r="AE145" s="78">
        <v>2.5099309257531219</v>
      </c>
      <c r="AF145" s="78">
        <v>1.3875166682164777</v>
      </c>
      <c r="AG145" s="78">
        <v>1.6627271661142169</v>
      </c>
      <c r="AH145" s="78">
        <v>3.9477281978798597</v>
      </c>
      <c r="AI145" s="78">
        <v>3.2651409121816202</v>
      </c>
      <c r="AJ145" s="78">
        <v>4.3449517198577183</v>
      </c>
      <c r="AK145" s="78">
        <v>2.6862912362150011</v>
      </c>
      <c r="AL145" s="78">
        <v>4.9359723877552808</v>
      </c>
      <c r="AM145" s="78">
        <v>2.1694209517498066</v>
      </c>
      <c r="AN145" s="78">
        <v>1.3875166682164779</v>
      </c>
      <c r="AO145" s="78">
        <v>5.6010055138230923</v>
      </c>
      <c r="AP145" s="78">
        <v>2.4623202398626565</v>
      </c>
      <c r="AQ145" s="78">
        <v>2.2961286900810567</v>
      </c>
      <c r="AR145" s="78">
        <v>6.4952891851845971</v>
      </c>
      <c r="AS145" s="78"/>
      <c r="AV145" s="5"/>
      <c r="AW145" s="5"/>
      <c r="AX145" s="5"/>
      <c r="AY145" s="5"/>
    </row>
    <row r="146" spans="1:51" x14ac:dyDescent="0.25">
      <c r="A146" s="89"/>
      <c r="B146" s="89" t="s">
        <v>46</v>
      </c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V146" s="5"/>
      <c r="AW146" s="5"/>
      <c r="AX146" s="5"/>
      <c r="AY146" s="5"/>
    </row>
    <row r="147" spans="1:51" x14ac:dyDescent="0.25">
      <c r="A147" s="89" t="s">
        <v>65</v>
      </c>
      <c r="B147" s="89" t="s">
        <v>42</v>
      </c>
      <c r="C147" s="89"/>
      <c r="D147" s="89" t="s">
        <v>40</v>
      </c>
      <c r="E147" s="89" t="s">
        <v>41</v>
      </c>
      <c r="F147" s="89">
        <v>2005</v>
      </c>
      <c r="G147" s="89" t="s">
        <v>66</v>
      </c>
      <c r="H147" s="89"/>
      <c r="I147" s="97">
        <f>I148</f>
        <v>4.0828654232277115</v>
      </c>
      <c r="J147" s="97">
        <f t="shared" ref="J147:AR147" si="141">J148</f>
        <v>42.09369647282066</v>
      </c>
      <c r="K147" s="97">
        <f t="shared" si="141"/>
        <v>8.3764024980607523</v>
      </c>
      <c r="L147" s="97">
        <f t="shared" si="141"/>
        <v>3.9617148535714279</v>
      </c>
      <c r="M147" s="97">
        <f t="shared" si="141"/>
        <v>10.887641128607232</v>
      </c>
      <c r="N147" s="97">
        <f t="shared" si="141"/>
        <v>32.67802645738638</v>
      </c>
      <c r="O147" s="97">
        <f t="shared" si="141"/>
        <v>0</v>
      </c>
      <c r="P147" s="97">
        <f t="shared" si="141"/>
        <v>36.464064244656782</v>
      </c>
      <c r="Q147" s="97">
        <f t="shared" si="141"/>
        <v>98.943147297338442</v>
      </c>
      <c r="R147" s="97">
        <f t="shared" si="141"/>
        <v>1.4442942954285716</v>
      </c>
      <c r="S147" s="97">
        <f t="shared" si="141"/>
        <v>8.7941256622857154</v>
      </c>
      <c r="T147" s="97">
        <f t="shared" si="141"/>
        <v>23.785507816571432</v>
      </c>
      <c r="U147" s="97">
        <f t="shared" si="141"/>
        <v>65.913042055142867</v>
      </c>
      <c r="V147" s="97">
        <f t="shared" si="141"/>
        <v>46.899394910571431</v>
      </c>
      <c r="W147" s="97">
        <f t="shared" si="141"/>
        <v>2.1364619414285717</v>
      </c>
      <c r="X147" s="97">
        <f t="shared" si="141"/>
        <v>0</v>
      </c>
      <c r="Y147" s="97">
        <f t="shared" si="141"/>
        <v>2.1607052922857144</v>
      </c>
      <c r="Z147" s="97">
        <f t="shared" si="141"/>
        <v>5.8542697071428575</v>
      </c>
      <c r="AA147" s="97">
        <f t="shared" si="141"/>
        <v>0</v>
      </c>
      <c r="AB147" s="97">
        <f t="shared" si="141"/>
        <v>18.091359107571424</v>
      </c>
      <c r="AC147" s="97">
        <f t="shared" si="141"/>
        <v>6.611291648571429</v>
      </c>
      <c r="AD147" s="97">
        <f t="shared" si="141"/>
        <v>1.7567271477142856</v>
      </c>
      <c r="AE147" s="97">
        <f t="shared" si="141"/>
        <v>17.007693004285713</v>
      </c>
      <c r="AF147" s="97">
        <f t="shared" si="141"/>
        <v>27.219102821518078</v>
      </c>
      <c r="AG147" s="97">
        <f t="shared" si="141"/>
        <v>4.7633429937656642</v>
      </c>
      <c r="AH147" s="97">
        <f t="shared" si="141"/>
        <v>0</v>
      </c>
      <c r="AI147" s="97">
        <f t="shared" si="141"/>
        <v>0.77718588228571439</v>
      </c>
      <c r="AJ147" s="97">
        <f t="shared" si="141"/>
        <v>61.45577356912726</v>
      </c>
      <c r="AK147" s="97">
        <f t="shared" si="141"/>
        <v>27.822375385714285</v>
      </c>
      <c r="AL147" s="97">
        <f t="shared" si="141"/>
        <v>6.6132897234285704</v>
      </c>
      <c r="AM147" s="97">
        <f t="shared" si="141"/>
        <v>34.023878526897597</v>
      </c>
      <c r="AN147" s="97">
        <f t="shared" si="141"/>
        <v>25.858147680442173</v>
      </c>
      <c r="AO147" s="97">
        <f t="shared" si="141"/>
        <v>165.00717379228655</v>
      </c>
      <c r="AP147" s="97">
        <f t="shared" si="141"/>
        <v>3.6622278822857153</v>
      </c>
      <c r="AQ147" s="97">
        <f t="shared" si="141"/>
        <v>9.4226045585714271</v>
      </c>
      <c r="AR147" s="97">
        <f t="shared" si="141"/>
        <v>18.801798276733297</v>
      </c>
      <c r="AS147" s="97"/>
      <c r="AV147" s="58"/>
      <c r="AW147" s="60"/>
      <c r="AX147" s="58"/>
      <c r="AY147" s="58"/>
    </row>
    <row r="148" spans="1:51" x14ac:dyDescent="0.25">
      <c r="A148" s="89" t="s">
        <v>65</v>
      </c>
      <c r="B148" s="89" t="s">
        <v>42</v>
      </c>
      <c r="C148" s="89"/>
      <c r="D148" s="89" t="s">
        <v>40</v>
      </c>
      <c r="E148" s="89" t="s">
        <v>41</v>
      </c>
      <c r="F148" s="89">
        <v>2010</v>
      </c>
      <c r="G148" s="89" t="s">
        <v>66</v>
      </c>
      <c r="H148" s="89"/>
      <c r="I148" s="105">
        <v>4.0828654232277115</v>
      </c>
      <c r="J148" s="66">
        <v>42.09369647282066</v>
      </c>
      <c r="K148" s="66">
        <v>8.3764024980607523</v>
      </c>
      <c r="L148" s="66">
        <v>3.9617148535714279</v>
      </c>
      <c r="M148" s="105">
        <v>10.887641128607232</v>
      </c>
      <c r="N148" s="102">
        <v>32.67802645738638</v>
      </c>
      <c r="O148" s="107">
        <v>0</v>
      </c>
      <c r="P148" s="66">
        <v>36.464064244656782</v>
      </c>
      <c r="Q148" s="66">
        <v>98.943147297338442</v>
      </c>
      <c r="R148" s="66">
        <v>1.4442942954285716</v>
      </c>
      <c r="S148" s="66">
        <v>8.7941256622857154</v>
      </c>
      <c r="T148" s="66">
        <v>23.785507816571432</v>
      </c>
      <c r="U148" s="66">
        <v>65.913042055142867</v>
      </c>
      <c r="V148" s="66">
        <v>46.899394910571431</v>
      </c>
      <c r="W148" s="66">
        <v>2.1364619414285717</v>
      </c>
      <c r="X148" s="66">
        <v>0</v>
      </c>
      <c r="Y148" s="66">
        <v>2.1607052922857144</v>
      </c>
      <c r="Z148" s="66">
        <v>5.8542697071428575</v>
      </c>
      <c r="AA148" s="105">
        <v>0</v>
      </c>
      <c r="AB148" s="66">
        <v>18.091359107571424</v>
      </c>
      <c r="AC148" s="66">
        <v>6.611291648571429</v>
      </c>
      <c r="AD148" s="66">
        <v>1.7567271477142856</v>
      </c>
      <c r="AE148" s="66">
        <v>17.007693004285713</v>
      </c>
      <c r="AF148" s="105">
        <v>27.219102821518078</v>
      </c>
      <c r="AG148" s="105">
        <v>4.7633429937656642</v>
      </c>
      <c r="AH148" s="66">
        <v>0</v>
      </c>
      <c r="AI148" s="66">
        <v>0.77718588228571439</v>
      </c>
      <c r="AJ148" s="102">
        <v>61.45577356912726</v>
      </c>
      <c r="AK148" s="66">
        <v>27.822375385714285</v>
      </c>
      <c r="AL148" s="66">
        <v>6.6132897234285704</v>
      </c>
      <c r="AM148" s="66">
        <v>34.023878526897597</v>
      </c>
      <c r="AN148" s="105">
        <v>25.858147680442173</v>
      </c>
      <c r="AO148" s="66">
        <v>165.00717379228655</v>
      </c>
      <c r="AP148" s="66">
        <v>3.6622278822857153</v>
      </c>
      <c r="AQ148" s="66">
        <v>9.4226045585714271</v>
      </c>
      <c r="AR148" s="66">
        <v>18.801798276733297</v>
      </c>
      <c r="AS148" s="66"/>
      <c r="AU148" s="60">
        <f>SUM(J148:L148,O148:Z148,AB148:AE148,AH148:AI148,AK148:AM148,AO148:AR148)</f>
        <v>656.42443198365117</v>
      </c>
      <c r="AV148" s="58"/>
      <c r="AW148" s="58"/>
      <c r="AX148" s="58"/>
      <c r="AY148" s="58"/>
    </row>
    <row r="149" spans="1:51" x14ac:dyDescent="0.25">
      <c r="A149" s="89"/>
      <c r="B149" s="89" t="s">
        <v>42</v>
      </c>
      <c r="C149" s="89"/>
      <c r="D149" s="89" t="s">
        <v>40</v>
      </c>
      <c r="E149" s="89" t="s">
        <v>41</v>
      </c>
      <c r="F149" s="89">
        <v>2020</v>
      </c>
      <c r="G149" s="89" t="s">
        <v>66</v>
      </c>
      <c r="H149" s="99"/>
      <c r="I149" s="105">
        <v>1.5722365350989012</v>
      </c>
      <c r="J149" s="60">
        <v>13.994960469771435</v>
      </c>
      <c r="K149" s="60">
        <v>8.0103417157284849</v>
      </c>
      <c r="L149" s="60">
        <v>1.5089837472857144</v>
      </c>
      <c r="M149" s="105">
        <v>4.1926307602637367</v>
      </c>
      <c r="N149" s="102">
        <v>9.6833080116103982</v>
      </c>
      <c r="O149" s="108">
        <v>0</v>
      </c>
      <c r="P149" s="60">
        <v>12.05056637139046</v>
      </c>
      <c r="Q149" s="60">
        <v>35.081390769771424</v>
      </c>
      <c r="R149" s="60">
        <v>0.43328828862857144</v>
      </c>
      <c r="S149" s="60">
        <v>1.8000238428000002</v>
      </c>
      <c r="T149" s="60">
        <v>8.2889082095999971</v>
      </c>
      <c r="U149" s="60">
        <v>21.940354059685717</v>
      </c>
      <c r="V149" s="60">
        <v>15.049006746685711</v>
      </c>
      <c r="W149" s="60">
        <v>0.84785458242857148</v>
      </c>
      <c r="X149" s="60">
        <v>0.29282193197969147</v>
      </c>
      <c r="Y149" s="60">
        <v>0.97231738152857139</v>
      </c>
      <c r="Z149" s="60">
        <v>2.0767502033571432</v>
      </c>
      <c r="AA149" s="105">
        <v>0</v>
      </c>
      <c r="AB149" s="60">
        <v>6.3722615261142863</v>
      </c>
      <c r="AC149" s="60">
        <v>2.4174100770000004</v>
      </c>
      <c r="AD149" s="60">
        <v>0.52701814431428584</v>
      </c>
      <c r="AE149" s="60">
        <v>6.4245662310000009</v>
      </c>
      <c r="AF149" s="105">
        <v>10.481576900659341</v>
      </c>
      <c r="AG149" s="105">
        <v>1.8342759576153849</v>
      </c>
      <c r="AH149" s="60">
        <v>0</v>
      </c>
      <c r="AI149" s="60">
        <v>0.23315576468571431</v>
      </c>
      <c r="AJ149" s="102">
        <v>19.719908716265493</v>
      </c>
      <c r="AK149" s="60">
        <v>9.7068844803428593</v>
      </c>
      <c r="AL149" s="60">
        <v>2.6351706462857143</v>
      </c>
      <c r="AM149" s="60">
        <v>13.101971125824177</v>
      </c>
      <c r="AN149" s="105">
        <v>9.9574980556263739</v>
      </c>
      <c r="AO149" s="60">
        <v>53.288598391186937</v>
      </c>
      <c r="AP149" s="60">
        <v>1.4250644558571433</v>
      </c>
      <c r="AQ149" s="60">
        <v>3.2726575499142863</v>
      </c>
      <c r="AR149" s="60">
        <v>6.0815300429199173</v>
      </c>
      <c r="AS149" s="60"/>
      <c r="AV149" s="60">
        <f>SUM(J149:L149,O149:Z149,AB149:AE149,AH149:AI149,AK149:AM149,AO149:AR149)</f>
        <v>227.83385675608685</v>
      </c>
      <c r="AW149" s="58"/>
      <c r="AX149" s="58"/>
      <c r="AY149" s="58"/>
    </row>
    <row r="150" spans="1:51" x14ac:dyDescent="0.25">
      <c r="A150" s="89"/>
      <c r="B150" s="89" t="s">
        <v>42</v>
      </c>
      <c r="C150" s="89"/>
      <c r="D150" s="89" t="s">
        <v>40</v>
      </c>
      <c r="E150" s="89" t="s">
        <v>41</v>
      </c>
      <c r="F150" s="89">
        <v>2030</v>
      </c>
      <c r="G150" s="89" t="s">
        <v>66</v>
      </c>
      <c r="H150" s="99"/>
      <c r="I150" s="105">
        <v>1.3272320441472181</v>
      </c>
      <c r="J150" s="60">
        <v>10.287835764114289</v>
      </c>
      <c r="K150" s="60">
        <v>5.340982732933834</v>
      </c>
      <c r="L150" s="60">
        <v>1.357579359</v>
      </c>
      <c r="M150" s="105">
        <v>3.5392854510592486</v>
      </c>
      <c r="N150" s="102">
        <v>6.5077180011137639</v>
      </c>
      <c r="O150" s="108">
        <v>0</v>
      </c>
      <c r="P150" s="60">
        <v>9.6360072572061082</v>
      </c>
      <c r="Q150" s="60">
        <v>27.591830458171437</v>
      </c>
      <c r="R150" s="60">
        <v>0.36431628862857146</v>
      </c>
      <c r="S150" s="60">
        <v>0.99660485714285718</v>
      </c>
      <c r="T150" s="60">
        <v>6.2947760494857148</v>
      </c>
      <c r="U150" s="60">
        <v>15.933253001885713</v>
      </c>
      <c r="V150" s="60">
        <v>10.903060740914285</v>
      </c>
      <c r="W150" s="60">
        <v>0.70318038828571428</v>
      </c>
      <c r="X150" s="60">
        <v>0.25553285967454892</v>
      </c>
      <c r="Y150" s="60">
        <v>0.8642821169142858</v>
      </c>
      <c r="Z150" s="60">
        <v>1.673848523857143</v>
      </c>
      <c r="AA150" s="105">
        <v>0</v>
      </c>
      <c r="AB150" s="60">
        <v>4.8780768799714291</v>
      </c>
      <c r="AC150" s="60">
        <v>1.7630111062857146</v>
      </c>
      <c r="AD150" s="60">
        <v>0.35134542954285714</v>
      </c>
      <c r="AE150" s="60">
        <v>5.2402519012857143</v>
      </c>
      <c r="AF150" s="105">
        <v>8.8482136276481214</v>
      </c>
      <c r="AG150" s="105">
        <v>1.5484373848384214</v>
      </c>
      <c r="AH150" s="60">
        <v>0</v>
      </c>
      <c r="AI150" s="60">
        <v>0.29725078822857154</v>
      </c>
      <c r="AJ150" s="102">
        <v>13.449868608718134</v>
      </c>
      <c r="AK150" s="60">
        <v>8.0292212925714264</v>
      </c>
      <c r="AL150" s="60">
        <v>2.1909029170285717</v>
      </c>
      <c r="AM150" s="60">
        <v>11.060267034560152</v>
      </c>
      <c r="AN150" s="105">
        <v>8.405802946265716</v>
      </c>
      <c r="AO150" s="60">
        <v>38.051827249575524</v>
      </c>
      <c r="AP150" s="60">
        <v>1.2472937588000002</v>
      </c>
      <c r="AQ150" s="60">
        <v>2.8559266705142861</v>
      </c>
      <c r="AR150" s="60">
        <v>4.2701428160071409</v>
      </c>
      <c r="AS150" s="60"/>
      <c r="AV150" s="58"/>
      <c r="AW150" s="60">
        <f>SUM(J150:L150,O150:Z150,AB150:AE150,AH150:AI150,AK150:AM150,AO150:AR150)</f>
        <v>172.4386082425859</v>
      </c>
      <c r="AX150" s="58"/>
      <c r="AY150" s="58"/>
    </row>
    <row r="151" spans="1:51" x14ac:dyDescent="0.25">
      <c r="A151" s="89"/>
      <c r="B151" s="89" t="s">
        <v>42</v>
      </c>
      <c r="C151" s="89"/>
      <c r="D151" s="89" t="s">
        <v>40</v>
      </c>
      <c r="E151" s="89" t="s">
        <v>41</v>
      </c>
      <c r="F151" s="89">
        <v>2040</v>
      </c>
      <c r="G151" s="89" t="s">
        <v>66</v>
      </c>
      <c r="H151" s="99"/>
      <c r="I151" s="105">
        <v>1.3274043095382253</v>
      </c>
      <c r="J151" s="60">
        <v>8.4323369406857154</v>
      </c>
      <c r="K151" s="60">
        <v>5.3415257332970691</v>
      </c>
      <c r="L151" s="60">
        <v>0.79234297071428572</v>
      </c>
      <c r="M151" s="105">
        <v>3.5397448254352675</v>
      </c>
      <c r="N151" s="102">
        <v>6.4682574184919295</v>
      </c>
      <c r="O151" s="108">
        <v>0</v>
      </c>
      <c r="P151" s="60">
        <v>7.2920516343054409</v>
      </c>
      <c r="Q151" s="60">
        <v>20.510304387771427</v>
      </c>
      <c r="R151" s="60">
        <v>0.36431628862857146</v>
      </c>
      <c r="S151" s="60">
        <v>0</v>
      </c>
      <c r="T151" s="60">
        <v>6.2947760494857166</v>
      </c>
      <c r="U151" s="60">
        <v>15.933253001885717</v>
      </c>
      <c r="V151" s="60">
        <v>10.903060740914286</v>
      </c>
      <c r="W151" s="60">
        <v>0.7031803882857145</v>
      </c>
      <c r="X151" s="60">
        <v>0.2555152104622283</v>
      </c>
      <c r="Y151" s="60">
        <v>0.8642821169142858</v>
      </c>
      <c r="Z151" s="60">
        <v>1.6738485238571434</v>
      </c>
      <c r="AA151" s="105">
        <v>0</v>
      </c>
      <c r="AB151" s="60">
        <v>4.8780768799714291</v>
      </c>
      <c r="AC151" s="60">
        <v>1.7758620027032384</v>
      </c>
      <c r="AD151" s="60">
        <v>0.32759649255265572</v>
      </c>
      <c r="AE151" s="60">
        <v>5.5745098189898536</v>
      </c>
      <c r="AF151" s="105">
        <v>8.8493620635881687</v>
      </c>
      <c r="AG151" s="105">
        <v>1.5486383611279295</v>
      </c>
      <c r="AH151" s="60">
        <v>0</v>
      </c>
      <c r="AI151" s="60">
        <v>0.29725078822857143</v>
      </c>
      <c r="AJ151" s="102">
        <v>12.679198219777039</v>
      </c>
      <c r="AK151" s="60">
        <v>8.0292212925714317</v>
      </c>
      <c r="AL151" s="60">
        <v>2.1909029170285712</v>
      </c>
      <c r="AM151" s="60">
        <v>11.06170257948521</v>
      </c>
      <c r="AN151" s="105">
        <v>8.4068939604087607</v>
      </c>
      <c r="AO151" s="60">
        <v>38.01383700474188</v>
      </c>
      <c r="AP151" s="60">
        <v>1.2472937587999997</v>
      </c>
      <c r="AQ151" s="60">
        <v>2.8559266705142869</v>
      </c>
      <c r="AR151" s="60">
        <v>4.2703959427979692</v>
      </c>
      <c r="AS151" s="60"/>
      <c r="AV151" s="58"/>
      <c r="AW151" s="60"/>
      <c r="AX151" s="60">
        <f>SUM(J151:L151,O151:Z151,AB151:AE151,AH151:AI151,AK151:AM151,AO151:AR151)</f>
        <v>159.88337013559268</v>
      </c>
      <c r="AY151" s="58"/>
    </row>
    <row r="152" spans="1:51" x14ac:dyDescent="0.25">
      <c r="A152" s="89"/>
      <c r="B152" s="89" t="s">
        <v>42</v>
      </c>
      <c r="C152" s="89"/>
      <c r="D152" s="89" t="s">
        <v>40</v>
      </c>
      <c r="E152" s="91" t="s">
        <v>41</v>
      </c>
      <c r="F152" s="91">
        <v>2050</v>
      </c>
      <c r="G152" s="91" t="s">
        <v>66</v>
      </c>
      <c r="H152" s="100"/>
      <c r="I152" s="105">
        <v>0.66385383058772685</v>
      </c>
      <c r="J152" s="61">
        <v>4.2161684703428586</v>
      </c>
      <c r="K152" s="61">
        <v>2.6708769878775072</v>
      </c>
      <c r="L152" s="61">
        <v>0.39617148535714286</v>
      </c>
      <c r="M152" s="105">
        <v>1.7702768815672718</v>
      </c>
      <c r="N152" s="102">
        <v>3.5780991637020558</v>
      </c>
      <c r="O152" s="109">
        <v>0</v>
      </c>
      <c r="P152" s="61">
        <v>3.6460640760073968</v>
      </c>
      <c r="Q152" s="61">
        <v>10.255152193885721</v>
      </c>
      <c r="R152" s="61">
        <v>0.18215814431428576</v>
      </c>
      <c r="S152" s="61">
        <v>0</v>
      </c>
      <c r="T152" s="61">
        <v>3.1473880247428574</v>
      </c>
      <c r="U152" s="61">
        <v>7.9666265009428576</v>
      </c>
      <c r="V152" s="61">
        <v>5.4515303704571432</v>
      </c>
      <c r="W152" s="61">
        <v>0.35159019414285719</v>
      </c>
      <c r="X152" s="61">
        <v>0.12769690036331438</v>
      </c>
      <c r="Y152" s="61">
        <v>0.4321410584571429</v>
      </c>
      <c r="Z152" s="61">
        <v>0.8369242619285715</v>
      </c>
      <c r="AA152" s="105">
        <v>0</v>
      </c>
      <c r="AB152" s="61">
        <v>2.439038439985715</v>
      </c>
      <c r="AC152" s="61">
        <v>0.94088917482736145</v>
      </c>
      <c r="AD152" s="61">
        <v>0.15969915685082756</v>
      </c>
      <c r="AE152" s="61">
        <v>2.8259933037636866</v>
      </c>
      <c r="AF152" s="105">
        <v>4.4256922039181799</v>
      </c>
      <c r="AG152" s="105">
        <v>0.77449613568568154</v>
      </c>
      <c r="AH152" s="61">
        <v>0</v>
      </c>
      <c r="AI152" s="61">
        <v>0.14862539411428577</v>
      </c>
      <c r="AJ152" s="102">
        <v>6.3503915237059561</v>
      </c>
      <c r="AK152" s="61">
        <v>4.0146106462857141</v>
      </c>
      <c r="AL152" s="61">
        <v>1.0954514585142856</v>
      </c>
      <c r="AM152" s="61">
        <v>5.5321152548977244</v>
      </c>
      <c r="AN152" s="105">
        <v>4.2044075937222702</v>
      </c>
      <c r="AO152" s="61">
        <v>19.018565601944065</v>
      </c>
      <c r="AP152" s="61">
        <v>0.62364687940000008</v>
      </c>
      <c r="AQ152" s="61">
        <v>1.427963335257143</v>
      </c>
      <c r="AR152" s="61">
        <v>2.134580223325941</v>
      </c>
      <c r="AS152" s="71"/>
      <c r="AV152" s="58"/>
      <c r="AW152" s="60"/>
      <c r="AX152" s="60"/>
      <c r="AY152" s="60">
        <f>SUM(J152:L152,O152:Z152,AB152:AE152,AH152:AI152,AK152:AM152,AO152:AR152)</f>
        <v>80.041667537986399</v>
      </c>
    </row>
    <row r="153" spans="1:51" x14ac:dyDescent="0.25">
      <c r="A153" s="89"/>
      <c r="B153" s="89"/>
      <c r="C153" s="89" t="s">
        <v>193</v>
      </c>
      <c r="D153" s="89"/>
      <c r="E153" s="89" t="s">
        <v>45</v>
      </c>
      <c r="F153" s="89">
        <v>2005</v>
      </c>
      <c r="G153" s="89" t="s">
        <v>66</v>
      </c>
      <c r="H153" s="89"/>
      <c r="I153" s="78">
        <f>I154</f>
        <v>1.9463607719129685</v>
      </c>
      <c r="J153" s="78">
        <f t="shared" ref="J153:AR153" si="142">J154</f>
        <v>2.8214183464343474</v>
      </c>
      <c r="K153" s="78">
        <f t="shared" si="142"/>
        <v>2.276818161325612</v>
      </c>
      <c r="L153" s="78">
        <f t="shared" si="142"/>
        <v>2.7062903459492413</v>
      </c>
      <c r="M153" s="78">
        <f t="shared" si="142"/>
        <v>1.9463607719129685</v>
      </c>
      <c r="N153" s="78">
        <f t="shared" si="142"/>
        <v>2.8214183464343474</v>
      </c>
      <c r="O153" s="78">
        <f t="shared" si="142"/>
        <v>2.7816238287557935</v>
      </c>
      <c r="P153" s="78">
        <f t="shared" si="142"/>
        <v>3.0093899780443483</v>
      </c>
      <c r="Q153" s="78">
        <f t="shared" si="142"/>
        <v>3.4906586236515906</v>
      </c>
      <c r="R153" s="78">
        <f t="shared" si="142"/>
        <v>3.0029067011031878</v>
      </c>
      <c r="S153" s="78">
        <f t="shared" si="142"/>
        <v>2.1147980477924158</v>
      </c>
      <c r="T153" s="78">
        <f t="shared" si="142"/>
        <v>3.0302685694822413</v>
      </c>
      <c r="U153" s="78">
        <f t="shared" si="142"/>
        <v>2.5812043442644308</v>
      </c>
      <c r="V153" s="78">
        <f t="shared" si="142"/>
        <v>3.1317038432821001</v>
      </c>
      <c r="W153" s="78">
        <f t="shared" si="142"/>
        <v>2.7816238287557935</v>
      </c>
      <c r="X153" s="78">
        <f t="shared" si="142"/>
        <v>1.9984924975121034</v>
      </c>
      <c r="Y153" s="78">
        <f t="shared" si="142"/>
        <v>3.0566119163467698</v>
      </c>
      <c r="Z153" s="78">
        <f t="shared" si="142"/>
        <v>4.1709585782895822</v>
      </c>
      <c r="AA153" s="78">
        <f t="shared" si="142"/>
        <v>0</v>
      </c>
      <c r="AB153" s="78">
        <f t="shared" si="142"/>
        <v>3.2820001715452638</v>
      </c>
      <c r="AC153" s="78">
        <f t="shared" si="142"/>
        <v>2.0239815864000219</v>
      </c>
      <c r="AD153" s="78">
        <f t="shared" si="142"/>
        <v>2.8589633191402815</v>
      </c>
      <c r="AE153" s="78">
        <f t="shared" si="142"/>
        <v>1.8075019407970463</v>
      </c>
      <c r="AF153" s="78">
        <f t="shared" si="142"/>
        <v>1.9463607719129685</v>
      </c>
      <c r="AG153" s="78">
        <f t="shared" si="142"/>
        <v>1.9463607719129685</v>
      </c>
      <c r="AH153" s="78">
        <f t="shared" si="142"/>
        <v>0</v>
      </c>
      <c r="AI153" s="78">
        <f t="shared" si="142"/>
        <v>2.9839592815966705</v>
      </c>
      <c r="AJ153" s="78">
        <f t="shared" si="142"/>
        <v>2.8458065359927405</v>
      </c>
      <c r="AK153" s="78">
        <f t="shared" si="142"/>
        <v>3.0031622662300994</v>
      </c>
      <c r="AL153" s="78">
        <f t="shared" si="142"/>
        <v>2.8535445048662407</v>
      </c>
      <c r="AM153" s="78">
        <f t="shared" si="142"/>
        <v>1.9463607719129685</v>
      </c>
      <c r="AN153" s="78">
        <f t="shared" si="142"/>
        <v>1.9463607719129685</v>
      </c>
      <c r="AO153" s="78">
        <f t="shared" si="142"/>
        <v>2.8458065359927405</v>
      </c>
      <c r="AP153" s="78">
        <f t="shared" si="142"/>
        <v>2.489119308602918</v>
      </c>
      <c r="AQ153" s="78">
        <f t="shared" si="142"/>
        <v>2.455043714993236</v>
      </c>
      <c r="AR153" s="78">
        <f t="shared" si="142"/>
        <v>2.2670373991448289</v>
      </c>
      <c r="AS153" s="78"/>
      <c r="AV153" s="5"/>
      <c r="AW153" s="5"/>
      <c r="AX153" s="5"/>
      <c r="AY153" s="5"/>
    </row>
    <row r="154" spans="1:51" x14ac:dyDescent="0.25">
      <c r="A154" s="89"/>
      <c r="B154" s="89"/>
      <c r="C154" s="89" t="s">
        <v>193</v>
      </c>
      <c r="D154" s="89"/>
      <c r="E154" s="89" t="s">
        <v>45</v>
      </c>
      <c r="F154" s="89">
        <v>2010</v>
      </c>
      <c r="G154" s="89" t="s">
        <v>66</v>
      </c>
      <c r="H154" s="89"/>
      <c r="I154" s="102">
        <v>1.9463607719129685</v>
      </c>
      <c r="J154" s="60">
        <v>2.8214183464343474</v>
      </c>
      <c r="K154" s="60">
        <v>2.276818161325612</v>
      </c>
      <c r="L154" s="60">
        <v>2.7062903459492413</v>
      </c>
      <c r="M154" s="102">
        <v>1.9463607719129685</v>
      </c>
      <c r="N154" s="60">
        <v>2.8214183464343474</v>
      </c>
      <c r="O154" s="108">
        <v>2.7816238287557935</v>
      </c>
      <c r="P154" s="60">
        <v>3.0093899780443483</v>
      </c>
      <c r="Q154" s="60">
        <v>3.4906586236515906</v>
      </c>
      <c r="R154" s="60">
        <v>3.0029067011031878</v>
      </c>
      <c r="S154" s="60">
        <v>2.1147980477924158</v>
      </c>
      <c r="T154" s="60">
        <v>3.0302685694822413</v>
      </c>
      <c r="U154" s="60">
        <v>2.5812043442644308</v>
      </c>
      <c r="V154" s="60">
        <v>3.1317038432821001</v>
      </c>
      <c r="W154" s="60">
        <v>2.7816238287557935</v>
      </c>
      <c r="X154" s="60">
        <v>1.9984924975121034</v>
      </c>
      <c r="Y154" s="60">
        <v>3.0566119163467698</v>
      </c>
      <c r="Z154" s="60">
        <v>4.1709585782895822</v>
      </c>
      <c r="AA154" s="60">
        <v>0</v>
      </c>
      <c r="AB154" s="60">
        <v>3.2820001715452638</v>
      </c>
      <c r="AC154" s="60">
        <v>2.0239815864000219</v>
      </c>
      <c r="AD154" s="60">
        <v>2.8589633191402815</v>
      </c>
      <c r="AE154" s="60">
        <v>1.8075019407970463</v>
      </c>
      <c r="AF154" s="102">
        <v>1.9463607719129685</v>
      </c>
      <c r="AG154" s="102">
        <v>1.9463607719129685</v>
      </c>
      <c r="AH154" s="60">
        <v>0</v>
      </c>
      <c r="AI154" s="60">
        <v>2.9839592815966705</v>
      </c>
      <c r="AJ154" s="60">
        <v>2.8458065359927405</v>
      </c>
      <c r="AK154" s="60">
        <v>3.0031622662300994</v>
      </c>
      <c r="AL154" s="60">
        <v>2.8535445048662407</v>
      </c>
      <c r="AM154" s="60">
        <v>1.9463607719129685</v>
      </c>
      <c r="AN154" s="102">
        <v>1.9463607719129685</v>
      </c>
      <c r="AO154" s="60">
        <v>2.8458065359927405</v>
      </c>
      <c r="AP154" s="60">
        <v>2.489119308602918</v>
      </c>
      <c r="AQ154" s="60">
        <v>2.455043714993236</v>
      </c>
      <c r="AR154" s="60">
        <v>2.2670373991448289</v>
      </c>
      <c r="AS154" s="60"/>
      <c r="AV154" s="5"/>
      <c r="AW154" s="5"/>
      <c r="AX154" s="5"/>
      <c r="AY154" s="5"/>
    </row>
    <row r="155" spans="1:51" x14ac:dyDescent="0.25">
      <c r="A155" s="89"/>
      <c r="B155" s="89"/>
      <c r="C155" s="89" t="s">
        <v>193</v>
      </c>
      <c r="D155" s="89"/>
      <c r="E155" s="89" t="s">
        <v>45</v>
      </c>
      <c r="F155" s="89">
        <v>2020</v>
      </c>
      <c r="G155" s="89" t="s">
        <v>66</v>
      </c>
      <c r="H155" s="99"/>
      <c r="I155" s="102">
        <v>1.9687140313182732</v>
      </c>
      <c r="J155" s="60">
        <v>2.8515536209978034</v>
      </c>
      <c r="K155" s="60">
        <v>2.3010653310957196</v>
      </c>
      <c r="L155" s="60">
        <v>2.7385902988602604</v>
      </c>
      <c r="M155" s="102">
        <v>1.9687140313182732</v>
      </c>
      <c r="N155" s="60">
        <v>2.8515536209978034</v>
      </c>
      <c r="O155" s="108">
        <v>2.8135429157334584</v>
      </c>
      <c r="P155" s="60">
        <v>3.0452415233044619</v>
      </c>
      <c r="Q155" s="60">
        <v>3.5312709123664852</v>
      </c>
      <c r="R155" s="60">
        <v>3.0353878652437909</v>
      </c>
      <c r="S155" s="60">
        <v>2.1387014596721126</v>
      </c>
      <c r="T155" s="60">
        <v>3.0652009783408829</v>
      </c>
      <c r="U155" s="60">
        <v>2.6094083895852256</v>
      </c>
      <c r="V155" s="60">
        <v>3.1669884222117948</v>
      </c>
      <c r="W155" s="60">
        <v>2.8135429157334584</v>
      </c>
      <c r="X155" s="60">
        <v>2.0250845164145166</v>
      </c>
      <c r="Y155" s="60">
        <v>3.0933075191475963</v>
      </c>
      <c r="Z155" s="60">
        <v>4.2207004511284882</v>
      </c>
      <c r="AA155" s="60">
        <v>0</v>
      </c>
      <c r="AB155" s="60">
        <v>3.3188140481319186</v>
      </c>
      <c r="AC155" s="60">
        <v>2.0471121534527645</v>
      </c>
      <c r="AD155" s="60">
        <v>2.891268828531425</v>
      </c>
      <c r="AE155" s="60">
        <v>1.82754112854197</v>
      </c>
      <c r="AF155" s="102">
        <v>1.9687140313182732</v>
      </c>
      <c r="AG155" s="102">
        <v>1.9687140313182732</v>
      </c>
      <c r="AH155" s="60">
        <v>0</v>
      </c>
      <c r="AI155" s="60">
        <v>3.0184087981605718</v>
      </c>
      <c r="AJ155" s="60">
        <v>2.8770776711766057</v>
      </c>
      <c r="AK155" s="60">
        <v>3.0391427337795771</v>
      </c>
      <c r="AL155" s="60">
        <v>2.8870103023611704</v>
      </c>
      <c r="AM155" s="60">
        <v>1.9687140313182732</v>
      </c>
      <c r="AN155" s="102">
        <v>1.9687140313182732</v>
      </c>
      <c r="AO155" s="60">
        <v>2.8770776711766057</v>
      </c>
      <c r="AP155" s="60">
        <v>2.5175368479200024</v>
      </c>
      <c r="AQ155" s="60">
        <v>2.483465628294117</v>
      </c>
      <c r="AR155" s="60">
        <v>2.2083233255669126</v>
      </c>
      <c r="AS155" s="60"/>
      <c r="AV155" s="5"/>
      <c r="AW155" s="5"/>
      <c r="AX155" s="5"/>
      <c r="AY155" s="5"/>
    </row>
    <row r="156" spans="1:51" x14ac:dyDescent="0.25">
      <c r="A156" s="89"/>
      <c r="B156" s="89"/>
      <c r="C156" s="89" t="s">
        <v>193</v>
      </c>
      <c r="D156" s="89"/>
      <c r="E156" s="89" t="s">
        <v>45</v>
      </c>
      <c r="F156" s="89">
        <v>2030</v>
      </c>
      <c r="G156" s="89" t="s">
        <v>66</v>
      </c>
      <c r="H156" s="99"/>
      <c r="I156" s="102">
        <v>1.7984513465377252</v>
      </c>
      <c r="J156" s="60">
        <v>2.6101029354182295</v>
      </c>
      <c r="K156" s="60">
        <v>2.1160792886322151</v>
      </c>
      <c r="L156" s="60">
        <v>2.4925633776211202</v>
      </c>
      <c r="M156" s="102">
        <v>1.7984513465377252</v>
      </c>
      <c r="N156" s="60">
        <v>2.6101029354182295</v>
      </c>
      <c r="O156" s="108">
        <v>2.5704623291851463</v>
      </c>
      <c r="P156" s="60">
        <v>2.7719381573512645</v>
      </c>
      <c r="Q156" s="60">
        <v>3.2204866470027356</v>
      </c>
      <c r="R156" s="60">
        <v>2.7893519573495293</v>
      </c>
      <c r="S156" s="60">
        <v>1.956667784588269</v>
      </c>
      <c r="T156" s="60">
        <v>2.7985469313030555</v>
      </c>
      <c r="U156" s="60">
        <v>2.3950558174660994</v>
      </c>
      <c r="V156" s="60">
        <v>2.8941521325688133</v>
      </c>
      <c r="W156" s="60">
        <v>2.5704623291851463</v>
      </c>
      <c r="X156" s="60">
        <v>1.8225760647730651</v>
      </c>
      <c r="Y156" s="60">
        <v>2.8141927876061548</v>
      </c>
      <c r="Z156" s="60">
        <v>3.8419192528092911</v>
      </c>
      <c r="AA156" s="60">
        <v>0</v>
      </c>
      <c r="AB156" s="60">
        <v>3.0344839477796226</v>
      </c>
      <c r="AC156" s="60">
        <v>1.8709639889741905</v>
      </c>
      <c r="AD156" s="60">
        <v>2.6452499493219479</v>
      </c>
      <c r="AE156" s="60">
        <v>1.6749350064844759</v>
      </c>
      <c r="AF156" s="102">
        <v>1.7984513465377252</v>
      </c>
      <c r="AG156" s="102">
        <v>1.7984513465377252</v>
      </c>
      <c r="AH156" s="60">
        <v>0</v>
      </c>
      <c r="AI156" s="60">
        <v>2.7643574810826865</v>
      </c>
      <c r="AJ156" s="60">
        <v>2.639127780232279</v>
      </c>
      <c r="AK156" s="60">
        <v>2.7651537390913434</v>
      </c>
      <c r="AL156" s="60">
        <v>2.6321619371336737</v>
      </c>
      <c r="AM156" s="60">
        <v>1.7984513465377252</v>
      </c>
      <c r="AN156" s="102">
        <v>1.7984513465377252</v>
      </c>
      <c r="AO156" s="60">
        <v>2.639127780232279</v>
      </c>
      <c r="AP156" s="60">
        <v>2.3010373960679456</v>
      </c>
      <c r="AQ156" s="60">
        <v>2.2669706237813063</v>
      </c>
      <c r="AR156" s="60">
        <v>1.9778622749439683</v>
      </c>
      <c r="AS156" s="60"/>
      <c r="AV156" s="5"/>
      <c r="AW156" s="5"/>
      <c r="AX156" s="5"/>
      <c r="AY156" s="5"/>
    </row>
    <row r="157" spans="1:51" x14ac:dyDescent="0.25">
      <c r="A157" s="89"/>
      <c r="B157" s="89"/>
      <c r="C157" s="89" t="s">
        <v>193</v>
      </c>
      <c r="D157" s="89"/>
      <c r="E157" s="89" t="s">
        <v>45</v>
      </c>
      <c r="F157" s="89">
        <v>2040</v>
      </c>
      <c r="G157" s="89" t="s">
        <v>66</v>
      </c>
      <c r="H157" s="99"/>
      <c r="I157" s="102">
        <v>1.6452131074759841</v>
      </c>
      <c r="J157" s="60">
        <v>2.393047328054732</v>
      </c>
      <c r="K157" s="60">
        <v>1.94959358919283</v>
      </c>
      <c r="L157" s="60">
        <v>2.2711605732220486</v>
      </c>
      <c r="M157" s="102">
        <v>1.6452131074759841</v>
      </c>
      <c r="N157" s="60">
        <v>2.393047328054732</v>
      </c>
      <c r="O157" s="108">
        <v>2.3516913022008201</v>
      </c>
      <c r="P157" s="60">
        <v>2.5260723374910485</v>
      </c>
      <c r="Q157" s="60">
        <v>2.9408071634634037</v>
      </c>
      <c r="R157" s="60">
        <v>2.5680164342198495</v>
      </c>
      <c r="S157" s="60">
        <v>1.7928374770128093</v>
      </c>
      <c r="T157" s="60">
        <v>2.5585183315932141</v>
      </c>
      <c r="U157" s="60">
        <v>2.202070979823362</v>
      </c>
      <c r="V157" s="60">
        <v>2.6493019577558266</v>
      </c>
      <c r="W157" s="60">
        <v>2.3516913022008201</v>
      </c>
      <c r="X157" s="60">
        <v>1.6403184582957582</v>
      </c>
      <c r="Y157" s="60">
        <v>2.5629458205109765</v>
      </c>
      <c r="Z157" s="60">
        <v>3.5010167973264963</v>
      </c>
      <c r="AA157" s="60">
        <v>0</v>
      </c>
      <c r="AB157" s="60">
        <v>2.779220679385134</v>
      </c>
      <c r="AC157" s="60">
        <v>1.7124306409434737</v>
      </c>
      <c r="AD157" s="60">
        <v>2.4238329580334192</v>
      </c>
      <c r="AE157" s="60">
        <v>1.5375894966327321</v>
      </c>
      <c r="AF157" s="102">
        <v>1.6452131074759841</v>
      </c>
      <c r="AG157" s="102">
        <v>1.6452131074759841</v>
      </c>
      <c r="AH157" s="60">
        <v>0</v>
      </c>
      <c r="AI157" s="60">
        <v>2.5349561175484219</v>
      </c>
      <c r="AJ157" s="60">
        <v>2.4248417270406044</v>
      </c>
      <c r="AK157" s="60">
        <v>2.5185605116534915</v>
      </c>
      <c r="AL157" s="60">
        <v>2.4028036115997677</v>
      </c>
      <c r="AM157" s="60">
        <v>1.6452131074759841</v>
      </c>
      <c r="AN157" s="102">
        <v>1.6452131074759841</v>
      </c>
      <c r="AO157" s="60">
        <v>2.4248417270406044</v>
      </c>
      <c r="AP157" s="60">
        <v>2.1061840429492711</v>
      </c>
      <c r="AQ157" s="60">
        <v>2.072123621659264</v>
      </c>
      <c r="AR157" s="60">
        <v>1.8050109342656779</v>
      </c>
      <c r="AS157" s="60"/>
      <c r="AV157" s="5"/>
      <c r="AW157" s="5"/>
      <c r="AX157" s="5"/>
      <c r="AY157" s="5"/>
    </row>
    <row r="158" spans="1:51" x14ac:dyDescent="0.25">
      <c r="A158" s="89"/>
      <c r="B158" s="89"/>
      <c r="C158" s="89" t="s">
        <v>193</v>
      </c>
      <c r="D158" s="89"/>
      <c r="E158" s="89" t="s">
        <v>45</v>
      </c>
      <c r="F158" s="89">
        <v>2050</v>
      </c>
      <c r="G158" s="89" t="s">
        <v>66</v>
      </c>
      <c r="H158" s="99"/>
      <c r="I158" s="102">
        <v>1.5072991604254333</v>
      </c>
      <c r="J158" s="60">
        <v>2.1986269103111176</v>
      </c>
      <c r="K158" s="60">
        <v>1.7997597756001653</v>
      </c>
      <c r="L158" s="60">
        <v>2.0718737570380181</v>
      </c>
      <c r="M158" s="102">
        <v>1.5072991604254333</v>
      </c>
      <c r="N158" s="60">
        <v>2.1986269103111176</v>
      </c>
      <c r="O158" s="108">
        <v>2.1547993403699057</v>
      </c>
      <c r="P158" s="60">
        <v>2.3047925481605742</v>
      </c>
      <c r="Q158" s="60">
        <v>2.6890920792472608</v>
      </c>
      <c r="R158" s="60">
        <v>2.3688497942567741</v>
      </c>
      <c r="S158" s="60">
        <v>1.6453902001948952</v>
      </c>
      <c r="T158" s="60">
        <v>2.3424863501951849</v>
      </c>
      <c r="U158" s="60">
        <v>2.0284036605553966</v>
      </c>
      <c r="V158" s="60">
        <v>2.4288757788249407</v>
      </c>
      <c r="W158" s="60">
        <v>2.1547993403699057</v>
      </c>
      <c r="X158" s="60">
        <v>1.4762866124661822</v>
      </c>
      <c r="Y158" s="60">
        <v>2.336842948268318</v>
      </c>
      <c r="Z158" s="60">
        <v>3.1942034709461131</v>
      </c>
      <c r="AA158" s="60">
        <v>0</v>
      </c>
      <c r="AB158" s="60">
        <v>2.5482228789313144</v>
      </c>
      <c r="AC158" s="60">
        <v>1.5697506277158289</v>
      </c>
      <c r="AD158" s="60">
        <v>2.2245576658737436</v>
      </c>
      <c r="AE158" s="60">
        <v>1.413978537766162</v>
      </c>
      <c r="AF158" s="102">
        <v>1.5072991604254333</v>
      </c>
      <c r="AG158" s="102">
        <v>1.5072991604254333</v>
      </c>
      <c r="AH158" s="60">
        <v>0</v>
      </c>
      <c r="AI158" s="60">
        <v>2.3286224440920775</v>
      </c>
      <c r="AJ158" s="60">
        <v>2.2320000107771896</v>
      </c>
      <c r="AK158" s="60">
        <v>2.2966225262069733</v>
      </c>
      <c r="AL158" s="60">
        <v>2.1963786748948957</v>
      </c>
      <c r="AM158" s="60">
        <v>1.5072991604254333</v>
      </c>
      <c r="AN158" s="102">
        <v>1.5072991604254333</v>
      </c>
      <c r="AO158" s="60">
        <v>2.2320000107771896</v>
      </c>
      <c r="AP158" s="60">
        <v>1.9308305145093634</v>
      </c>
      <c r="AQ158" s="60">
        <v>1.8967585904186792</v>
      </c>
      <c r="AR158" s="60">
        <v>1.7053669139172167</v>
      </c>
      <c r="AS158" s="60"/>
      <c r="AV158" s="5"/>
    </row>
    <row r="159" spans="1:51" x14ac:dyDescent="0.25">
      <c r="A159" s="89"/>
      <c r="B159" s="89" t="s">
        <v>46</v>
      </c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V159" s="5"/>
    </row>
    <row r="160" spans="1:51" x14ac:dyDescent="0.25">
      <c r="A160" s="89" t="s">
        <v>68</v>
      </c>
      <c r="B160" s="89" t="s">
        <v>42</v>
      </c>
      <c r="C160" s="89"/>
      <c r="D160" s="89" t="s">
        <v>40</v>
      </c>
      <c r="E160" s="89" t="s">
        <v>41</v>
      </c>
      <c r="F160" s="89">
        <v>2005</v>
      </c>
      <c r="G160" s="89" t="s">
        <v>67</v>
      </c>
      <c r="H160" s="89"/>
      <c r="I160" s="97">
        <f>I161</f>
        <v>1.3917253508512366</v>
      </c>
      <c r="J160" s="97">
        <f t="shared" ref="J160:AR160" si="143">J161</f>
        <v>15.355375681279778</v>
      </c>
      <c r="K160" s="97">
        <f t="shared" si="143"/>
        <v>1.8253001465648919</v>
      </c>
      <c r="L160" s="97">
        <f t="shared" si="143"/>
        <v>1.1081320374999999</v>
      </c>
      <c r="M160" s="97">
        <f t="shared" si="143"/>
        <v>3.7112676022699644</v>
      </c>
      <c r="N160" s="97">
        <f t="shared" si="143"/>
        <v>15.096178743162529</v>
      </c>
      <c r="O160" s="97">
        <f t="shared" si="143"/>
        <v>0</v>
      </c>
      <c r="P160" s="97">
        <f t="shared" si="143"/>
        <v>13.046995142468948</v>
      </c>
      <c r="Q160" s="97">
        <f t="shared" si="143"/>
        <v>26.654288378750401</v>
      </c>
      <c r="R160" s="97">
        <f t="shared" si="143"/>
        <v>0.44590853799999997</v>
      </c>
      <c r="S160" s="97">
        <f t="shared" si="143"/>
        <v>3.4526928259999994</v>
      </c>
      <c r="T160" s="97">
        <f t="shared" si="143"/>
        <v>5.4836886060000012</v>
      </c>
      <c r="U160" s="97">
        <f t="shared" si="143"/>
        <v>28.761100701</v>
      </c>
      <c r="V160" s="97">
        <f t="shared" si="143"/>
        <v>14.213555959000001</v>
      </c>
      <c r="W160" s="97">
        <f t="shared" si="143"/>
        <v>0.44325281499999997</v>
      </c>
      <c r="X160" s="97">
        <f t="shared" si="143"/>
        <v>0</v>
      </c>
      <c r="Y160" s="97">
        <f t="shared" si="143"/>
        <v>0.41694851100000002</v>
      </c>
      <c r="Z160" s="97">
        <f t="shared" si="143"/>
        <v>2.2162640750000002</v>
      </c>
      <c r="AA160" s="97">
        <f t="shared" si="143"/>
        <v>0</v>
      </c>
      <c r="AB160" s="97">
        <f t="shared" si="143"/>
        <v>2.2932168104999993</v>
      </c>
      <c r="AC160" s="97">
        <f t="shared" si="143"/>
        <v>2.6595168899999999</v>
      </c>
      <c r="AD160" s="97">
        <f t="shared" si="143"/>
        <v>0.22295426899999998</v>
      </c>
      <c r="AE160" s="97">
        <f t="shared" si="143"/>
        <v>7.5352978550000005</v>
      </c>
      <c r="AF160" s="97">
        <f t="shared" si="143"/>
        <v>9.2781690056749113</v>
      </c>
      <c r="AG160" s="97">
        <f t="shared" si="143"/>
        <v>1.6236795759931095</v>
      </c>
      <c r="AH160" s="97">
        <f t="shared" si="143"/>
        <v>0</v>
      </c>
      <c r="AI160" s="97">
        <f t="shared" si="143"/>
        <v>0.42137471600000009</v>
      </c>
      <c r="AJ160" s="97">
        <f t="shared" si="143"/>
        <v>28.390556076227334</v>
      </c>
      <c r="AK160" s="97">
        <f t="shared" si="143"/>
        <v>5.077489449999999</v>
      </c>
      <c r="AL160" s="97">
        <f t="shared" si="143"/>
        <v>1.624796624</v>
      </c>
      <c r="AM160" s="97">
        <f t="shared" si="143"/>
        <v>11.597711257093639</v>
      </c>
      <c r="AN160" s="97">
        <f t="shared" si="143"/>
        <v>8.814260555391165</v>
      </c>
      <c r="AO160" s="97">
        <f t="shared" si="143"/>
        <v>76.227913969063849</v>
      </c>
      <c r="AP160" s="97">
        <f t="shared" si="143"/>
        <v>0.80076371600000007</v>
      </c>
      <c r="AQ160" s="97">
        <f t="shared" si="143"/>
        <v>3.0028639349999997</v>
      </c>
      <c r="AR160" s="97">
        <f t="shared" si="143"/>
        <v>6.0923330785116061</v>
      </c>
      <c r="AS160" s="97"/>
      <c r="AV160" s="58"/>
      <c r="AW160" s="60"/>
      <c r="AX160" s="58"/>
      <c r="AY160" s="58"/>
    </row>
    <row r="161" spans="1:51" x14ac:dyDescent="0.25">
      <c r="A161" s="89" t="s">
        <v>68</v>
      </c>
      <c r="B161" s="89" t="s">
        <v>42</v>
      </c>
      <c r="C161" s="89"/>
      <c r="D161" s="89" t="s">
        <v>40</v>
      </c>
      <c r="E161" s="89" t="s">
        <v>41</v>
      </c>
      <c r="F161" s="89">
        <v>2010</v>
      </c>
      <c r="G161" s="89" t="s">
        <v>67</v>
      </c>
      <c r="H161" s="89"/>
      <c r="I161" s="105">
        <v>1.3917253508512366</v>
      </c>
      <c r="J161" s="66">
        <v>15.355375681279778</v>
      </c>
      <c r="K161" s="66">
        <v>1.8253001465648919</v>
      </c>
      <c r="L161" s="66">
        <v>1.1081320374999999</v>
      </c>
      <c r="M161" s="105">
        <v>3.7112676022699644</v>
      </c>
      <c r="N161" s="102">
        <v>15.096178743162529</v>
      </c>
      <c r="O161" s="107">
        <v>0</v>
      </c>
      <c r="P161" s="66">
        <v>13.046995142468948</v>
      </c>
      <c r="Q161" s="66">
        <v>26.654288378750401</v>
      </c>
      <c r="R161" s="66">
        <v>0.44590853799999997</v>
      </c>
      <c r="S161" s="66">
        <v>3.4526928259999994</v>
      </c>
      <c r="T161" s="66">
        <v>5.4836886060000012</v>
      </c>
      <c r="U161" s="66">
        <v>28.761100701</v>
      </c>
      <c r="V161" s="66">
        <v>14.213555959000001</v>
      </c>
      <c r="W161" s="66">
        <v>0.44325281499999997</v>
      </c>
      <c r="X161" s="66">
        <v>0</v>
      </c>
      <c r="Y161" s="66">
        <v>0.41694851100000002</v>
      </c>
      <c r="Z161" s="66">
        <v>2.2162640750000002</v>
      </c>
      <c r="AA161" s="105">
        <v>0</v>
      </c>
      <c r="AB161" s="66">
        <v>2.2932168104999993</v>
      </c>
      <c r="AC161" s="66">
        <v>2.6595168899999999</v>
      </c>
      <c r="AD161" s="66">
        <v>0.22295426899999998</v>
      </c>
      <c r="AE161" s="66">
        <v>7.5352978550000005</v>
      </c>
      <c r="AF161" s="105">
        <v>9.2781690056749113</v>
      </c>
      <c r="AG161" s="105">
        <v>1.6236795759931095</v>
      </c>
      <c r="AH161" s="66">
        <v>0</v>
      </c>
      <c r="AI161" s="66">
        <v>0.42137471600000009</v>
      </c>
      <c r="AJ161" s="102">
        <v>28.390556076227334</v>
      </c>
      <c r="AK161" s="66">
        <v>5.077489449999999</v>
      </c>
      <c r="AL161" s="66">
        <v>1.624796624</v>
      </c>
      <c r="AM161" s="66">
        <v>11.597711257093639</v>
      </c>
      <c r="AN161" s="105">
        <v>8.814260555391165</v>
      </c>
      <c r="AO161" s="66">
        <v>76.227913969063849</v>
      </c>
      <c r="AP161" s="66">
        <v>0.80076371600000007</v>
      </c>
      <c r="AQ161" s="66">
        <v>3.0028639349999997</v>
      </c>
      <c r="AR161" s="66">
        <v>6.0923330785116061</v>
      </c>
      <c r="AS161" s="66"/>
      <c r="AU161" s="60">
        <f>SUM(J161:L161,O161:Z161,AB161:AE161,AH161:AI161,AK161:AM161,AO161:AR161)</f>
        <v>230.97973598773311</v>
      </c>
      <c r="AV161" s="58"/>
      <c r="AW161" s="58"/>
      <c r="AX161" s="58"/>
      <c r="AY161" s="58"/>
    </row>
    <row r="162" spans="1:51" x14ac:dyDescent="0.25">
      <c r="A162" s="89"/>
      <c r="B162" s="89" t="s">
        <v>42</v>
      </c>
      <c r="C162" s="89"/>
      <c r="D162" s="89" t="s">
        <v>40</v>
      </c>
      <c r="E162" s="89" t="s">
        <v>41</v>
      </c>
      <c r="F162" s="89">
        <v>2020</v>
      </c>
      <c r="G162" s="89" t="s">
        <v>67</v>
      </c>
      <c r="H162" s="99"/>
      <c r="I162" s="105">
        <v>0.5253644343150341</v>
      </c>
      <c r="J162" s="60">
        <v>5.1197027993999997</v>
      </c>
      <c r="K162" s="60">
        <v>3.9789304941678081</v>
      </c>
      <c r="L162" s="60">
        <v>0.39892753349999999</v>
      </c>
      <c r="M162" s="105">
        <v>1.4009718248400911</v>
      </c>
      <c r="N162" s="102">
        <v>4.4485011461284634</v>
      </c>
      <c r="O162" s="108">
        <v>0</v>
      </c>
      <c r="P162" s="60">
        <v>4.2926611142985447</v>
      </c>
      <c r="Q162" s="60">
        <v>9.7292791494000017</v>
      </c>
      <c r="R162" s="60">
        <v>0.13377256139999999</v>
      </c>
      <c r="S162" s="60">
        <v>0.75877800000000006</v>
      </c>
      <c r="T162" s="60">
        <v>1.7060364551999998</v>
      </c>
      <c r="U162" s="60">
        <v>9.2971930172999979</v>
      </c>
      <c r="V162" s="60">
        <v>4.4442386237999996</v>
      </c>
      <c r="W162" s="60">
        <v>0.1329758445</v>
      </c>
      <c r="X162" s="60">
        <v>9.1351905255175614E-2</v>
      </c>
      <c r="Y162" s="60">
        <v>0.18762682994999999</v>
      </c>
      <c r="Z162" s="60">
        <v>0.73136714474999986</v>
      </c>
      <c r="AA162" s="105">
        <v>0</v>
      </c>
      <c r="AB162" s="60">
        <v>0.75050731980000007</v>
      </c>
      <c r="AC162" s="60">
        <v>0.93083091149999997</v>
      </c>
      <c r="AD162" s="60">
        <v>6.6886280699999995E-2</v>
      </c>
      <c r="AE162" s="60">
        <v>2.7924927344999997</v>
      </c>
      <c r="AF162" s="105">
        <v>3.5024295621002275</v>
      </c>
      <c r="AG162" s="105">
        <v>0.61292517336753982</v>
      </c>
      <c r="AH162" s="60">
        <v>0</v>
      </c>
      <c r="AI162" s="60">
        <v>0.12641241480000001</v>
      </c>
      <c r="AJ162" s="102">
        <v>9.0593045703672335</v>
      </c>
      <c r="AK162" s="60">
        <v>1.5841767084</v>
      </c>
      <c r="AL162" s="60">
        <v>0.6092987339999999</v>
      </c>
      <c r="AM162" s="60">
        <v>4.3780369526252843</v>
      </c>
      <c r="AN162" s="105">
        <v>3.327308083995216</v>
      </c>
      <c r="AO162" s="60">
        <v>24.480724018542375</v>
      </c>
      <c r="AP162" s="60">
        <v>0.30028639350000003</v>
      </c>
      <c r="AQ162" s="60">
        <v>1.0209737378999999</v>
      </c>
      <c r="AR162" s="60">
        <v>1.9544508700102521</v>
      </c>
      <c r="AS162" s="60"/>
      <c r="AV162" s="60">
        <f>SUM(J162:L162,O162:Z162,AB162:AE162,AH162:AI162,AK162:AM162,AO162:AR162)</f>
        <v>79.99791854919944</v>
      </c>
      <c r="AW162" s="58"/>
      <c r="AX162" s="58"/>
      <c r="AY162" s="58"/>
    </row>
    <row r="163" spans="1:51" x14ac:dyDescent="0.25">
      <c r="A163" s="89"/>
      <c r="B163" s="89" t="s">
        <v>42</v>
      </c>
      <c r="C163" s="89"/>
      <c r="D163" s="89" t="s">
        <v>40</v>
      </c>
      <c r="E163" s="89" t="s">
        <v>41</v>
      </c>
      <c r="F163" s="89">
        <v>2030</v>
      </c>
      <c r="G163" s="89" t="s">
        <v>67</v>
      </c>
      <c r="H163" s="99"/>
      <c r="I163" s="105">
        <v>0.43095657167419837</v>
      </c>
      <c r="J163" s="60">
        <v>3.7080975008000006</v>
      </c>
      <c r="K163" s="60">
        <v>2.6528100444658334</v>
      </c>
      <c r="L163" s="60">
        <v>0.31027697049999997</v>
      </c>
      <c r="M163" s="105">
        <v>1.1492175244645291</v>
      </c>
      <c r="N163" s="102">
        <v>2.9751457722234704</v>
      </c>
      <c r="O163" s="108">
        <v>0</v>
      </c>
      <c r="P163" s="60">
        <v>3.2824352433782091</v>
      </c>
      <c r="Q163" s="60">
        <v>7.7674080452000016</v>
      </c>
      <c r="R163" s="60">
        <v>0.13377256139999999</v>
      </c>
      <c r="S163" s="60">
        <v>0.50585199999999997</v>
      </c>
      <c r="T163" s="60">
        <v>1.1779775524000002</v>
      </c>
      <c r="U163" s="60">
        <v>6.6440372161999983</v>
      </c>
      <c r="V163" s="60">
        <v>3.1229784923999993</v>
      </c>
      <c r="W163" s="60">
        <v>8.8650563000000002E-2</v>
      </c>
      <c r="X163" s="60">
        <v>7.8812803152216726E-2</v>
      </c>
      <c r="Y163" s="60">
        <v>0.1667794044</v>
      </c>
      <c r="Z163" s="60">
        <v>0.57622865950000002</v>
      </c>
      <c r="AA163" s="105">
        <v>0</v>
      </c>
      <c r="AB163" s="60">
        <v>0.54203306430000009</v>
      </c>
      <c r="AC163" s="60">
        <v>0.70920450400000001</v>
      </c>
      <c r="AD163" s="60">
        <v>4.4590853800000003E-2</v>
      </c>
      <c r="AE163" s="60">
        <v>2.2605893565000001</v>
      </c>
      <c r="AF163" s="105">
        <v>2.8730438111613226</v>
      </c>
      <c r="AG163" s="105">
        <v>0.50278266695323148</v>
      </c>
      <c r="AH163" s="60">
        <v>0</v>
      </c>
      <c r="AI163" s="60">
        <v>8.0076371600000015E-2</v>
      </c>
      <c r="AJ163" s="102">
        <v>6.148901922508089</v>
      </c>
      <c r="AK163" s="60">
        <v>1.2185974679999998</v>
      </c>
      <c r="AL163" s="60">
        <v>0.48743898720000001</v>
      </c>
      <c r="AM163" s="60">
        <v>3.5913047639516531</v>
      </c>
      <c r="AN163" s="105">
        <v>2.7293916206032565</v>
      </c>
      <c r="AO163" s="60">
        <v>17.396225980839546</v>
      </c>
      <c r="AP163" s="60">
        <v>0.28026730059999999</v>
      </c>
      <c r="AQ163" s="60">
        <v>0.88084008759999999</v>
      </c>
      <c r="AR163" s="60">
        <v>1.3452097567926449</v>
      </c>
      <c r="AS163" s="60"/>
      <c r="AV163" s="58"/>
      <c r="AW163" s="60">
        <f>SUM(J163:L163,O163:Z163,AB163:AE163,AH163:AI163,AK163:AM163,AO163:AR163)</f>
        <v>59.052495551980108</v>
      </c>
      <c r="AX163" s="58"/>
      <c r="AY163" s="58"/>
    </row>
    <row r="164" spans="1:51" x14ac:dyDescent="0.25">
      <c r="A164" s="89"/>
      <c r="B164" s="89" t="s">
        <v>42</v>
      </c>
      <c r="C164" s="89"/>
      <c r="D164" s="89" t="s">
        <v>40</v>
      </c>
      <c r="E164" s="89" t="s">
        <v>41</v>
      </c>
      <c r="F164" s="89">
        <v>2040</v>
      </c>
      <c r="G164" s="89" t="s">
        <v>67</v>
      </c>
      <c r="H164" s="99"/>
      <c r="I164" s="105">
        <v>0.43101250680826458</v>
      </c>
      <c r="J164" s="60">
        <v>3.0760354268000007</v>
      </c>
      <c r="K164" s="60">
        <v>2.6529236970830019</v>
      </c>
      <c r="L164" s="60">
        <v>0.22162640750000004</v>
      </c>
      <c r="M164" s="105">
        <v>1.149366684822039</v>
      </c>
      <c r="N164" s="102">
        <v>2.9571055028791724</v>
      </c>
      <c r="O164" s="108">
        <v>0</v>
      </c>
      <c r="P164" s="60">
        <v>2.6091266627075713</v>
      </c>
      <c r="Q164" s="60">
        <v>5.5252696403999986</v>
      </c>
      <c r="R164" s="60">
        <v>0.13377256139999999</v>
      </c>
      <c r="S164" s="60">
        <v>0</v>
      </c>
      <c r="T164" s="60">
        <v>1.1779775524</v>
      </c>
      <c r="U164" s="60">
        <v>6.6440372161999992</v>
      </c>
      <c r="V164" s="60">
        <v>3.1229784923999997</v>
      </c>
      <c r="W164" s="60">
        <v>8.8650563000000002E-2</v>
      </c>
      <c r="X164" s="60">
        <v>7.8807359688318632E-2</v>
      </c>
      <c r="Y164" s="60">
        <v>0.16677940439999997</v>
      </c>
      <c r="Z164" s="60">
        <v>0.57622865950000002</v>
      </c>
      <c r="AA164" s="105">
        <v>0</v>
      </c>
      <c r="AB164" s="60">
        <v>0.54203306429999998</v>
      </c>
      <c r="AC164" s="60">
        <v>0.71437401971504633</v>
      </c>
      <c r="AD164" s="60">
        <v>4.1576767695013943E-2</v>
      </c>
      <c r="AE164" s="60">
        <v>2.4047846939230797</v>
      </c>
      <c r="AF164" s="105">
        <v>2.8734167120550977</v>
      </c>
      <c r="AG164" s="105">
        <v>0.50284792460964212</v>
      </c>
      <c r="AH164" s="60">
        <v>0</v>
      </c>
      <c r="AI164" s="60">
        <v>8.0076371600000001E-2</v>
      </c>
      <c r="AJ164" s="102">
        <v>5.7965730801944684</v>
      </c>
      <c r="AK164" s="60">
        <v>1.2185974680000002</v>
      </c>
      <c r="AL164" s="60">
        <v>0.4874389871999999</v>
      </c>
      <c r="AM164" s="60">
        <v>3.5917708900688718</v>
      </c>
      <c r="AN164" s="105">
        <v>2.7297458764523426</v>
      </c>
      <c r="AO164" s="60">
        <v>17.378857908608509</v>
      </c>
      <c r="AP164" s="60">
        <v>0.28026730059999999</v>
      </c>
      <c r="AQ164" s="60">
        <v>0.88084008759999999</v>
      </c>
      <c r="AR164" s="60">
        <v>1.3452894985351109</v>
      </c>
      <c r="AS164" s="60"/>
      <c r="AV164" s="58"/>
      <c r="AW164" s="60"/>
      <c r="AX164" s="60">
        <f>SUM(J164:L164,O164:Z164,AB164:AE164,AH164:AI164,AK164:AM164,AO164:AR164)</f>
        <v>55.040120701324518</v>
      </c>
      <c r="AY164" s="58"/>
    </row>
    <row r="165" spans="1:51" x14ac:dyDescent="0.25">
      <c r="A165" s="89"/>
      <c r="B165" s="89" t="s">
        <v>42</v>
      </c>
      <c r="C165" s="89"/>
      <c r="D165" s="89" t="s">
        <v>40</v>
      </c>
      <c r="E165" s="91" t="s">
        <v>41</v>
      </c>
      <c r="F165" s="91">
        <v>2050</v>
      </c>
      <c r="G165" s="91" t="s">
        <v>67</v>
      </c>
      <c r="H165" s="100"/>
      <c r="I165" s="105">
        <v>0.2155555030369182</v>
      </c>
      <c r="J165" s="61">
        <v>1.5380177134000004</v>
      </c>
      <c r="K165" s="61">
        <v>1.3264857346698082</v>
      </c>
      <c r="L165" s="61">
        <v>0.11081320375000001</v>
      </c>
      <c r="M165" s="105">
        <v>0.57481467476511527</v>
      </c>
      <c r="N165" s="102">
        <v>1.6358063760080883</v>
      </c>
      <c r="O165" s="109">
        <v>0</v>
      </c>
      <c r="P165" s="61">
        <v>1.3045770205324736</v>
      </c>
      <c r="Q165" s="61">
        <v>2.7626348202000002</v>
      </c>
      <c r="R165" s="61">
        <v>6.6886280700000009E-2</v>
      </c>
      <c r="S165" s="61">
        <v>0</v>
      </c>
      <c r="T165" s="61">
        <v>0.54240001520307701</v>
      </c>
      <c r="U165" s="61">
        <v>3.3220186080999987</v>
      </c>
      <c r="V165" s="61">
        <v>1.5614892461999998</v>
      </c>
      <c r="W165" s="61">
        <v>4.4325281500000008E-2</v>
      </c>
      <c r="X165" s="61">
        <v>3.9384956926087733E-2</v>
      </c>
      <c r="Y165" s="61">
        <v>8.3389702200000013E-2</v>
      </c>
      <c r="Z165" s="61">
        <v>0.28811432975000001</v>
      </c>
      <c r="AA165" s="105">
        <v>0</v>
      </c>
      <c r="AB165" s="61">
        <v>0.2710165321500001</v>
      </c>
      <c r="AC165" s="61">
        <v>0.37849043501389484</v>
      </c>
      <c r="AD165" s="61">
        <v>2.0268149679316907E-2</v>
      </c>
      <c r="AE165" s="61">
        <v>1.2191036813442195</v>
      </c>
      <c r="AF165" s="105">
        <v>1.4370366869127882</v>
      </c>
      <c r="AG165" s="105">
        <v>0.25148142020973796</v>
      </c>
      <c r="AH165" s="61">
        <v>0</v>
      </c>
      <c r="AI165" s="61">
        <v>4.0038185799999994E-2</v>
      </c>
      <c r="AJ165" s="102">
        <v>2.9032205283763117</v>
      </c>
      <c r="AK165" s="61">
        <v>0.6092987339999999</v>
      </c>
      <c r="AL165" s="61">
        <v>0.2437194936</v>
      </c>
      <c r="AM165" s="61">
        <v>1.7962958586409852</v>
      </c>
      <c r="AN165" s="105">
        <v>1.3651848525671488</v>
      </c>
      <c r="AO165" s="61">
        <v>8.6947536808900914</v>
      </c>
      <c r="AP165" s="61">
        <v>0.14013365030000002</v>
      </c>
      <c r="AQ165" s="61">
        <v>0.44042004379999999</v>
      </c>
      <c r="AR165" s="61">
        <v>0.67245014202116948</v>
      </c>
      <c r="AS165" s="71"/>
      <c r="AV165" s="58"/>
      <c r="AW165" s="60"/>
      <c r="AX165" s="60"/>
      <c r="AY165" s="60">
        <f>SUM(J165:L165,O165:Z165,AB165:AE165,AH165:AI165,AK165:AM165,AO165:AR165)</f>
        <v>27.516525500371124</v>
      </c>
    </row>
    <row r="166" spans="1:51" x14ac:dyDescent="0.25">
      <c r="A166" s="89"/>
      <c r="B166" s="89"/>
      <c r="C166" s="89" t="s">
        <v>193</v>
      </c>
      <c r="D166" s="89"/>
      <c r="E166" s="89" t="s">
        <v>45</v>
      </c>
      <c r="F166" s="89">
        <v>2005</v>
      </c>
      <c r="G166" s="89" t="s">
        <v>67</v>
      </c>
      <c r="H166" s="89"/>
      <c r="I166" s="78">
        <f>I167</f>
        <v>1.745198610319965</v>
      </c>
      <c r="J166" s="78">
        <f t="shared" ref="J166:AQ166" si="144">J167</f>
        <v>2.5036329794538057</v>
      </c>
      <c r="K166" s="78">
        <f t="shared" si="144"/>
        <v>2.5276286497930411</v>
      </c>
      <c r="L166" s="78">
        <f t="shared" si="144"/>
        <v>1.8234161386097858</v>
      </c>
      <c r="M166" s="78">
        <f t="shared" si="144"/>
        <v>1.745198610319965</v>
      </c>
      <c r="N166" s="78">
        <f t="shared" si="144"/>
        <v>2.5036329794538057</v>
      </c>
      <c r="O166" s="78">
        <f t="shared" si="144"/>
        <v>2.1586131065612331</v>
      </c>
      <c r="P166" s="78">
        <f t="shared" si="144"/>
        <v>1.9768743219769012</v>
      </c>
      <c r="Q166" s="78">
        <f t="shared" si="144"/>
        <v>2.5138573535222597</v>
      </c>
      <c r="R166" s="78">
        <f t="shared" si="144"/>
        <v>2.4924776775422242</v>
      </c>
      <c r="S166" s="78">
        <f t="shared" si="144"/>
        <v>1.9371844437867993</v>
      </c>
      <c r="T166" s="78">
        <f t="shared" si="144"/>
        <v>2.6811883856766459</v>
      </c>
      <c r="U166" s="78">
        <f t="shared" si="144"/>
        <v>2.0030023430573891</v>
      </c>
      <c r="V166" s="78">
        <f t="shared" si="144"/>
        <v>2.3559669905816074</v>
      </c>
      <c r="W166" s="78">
        <f t="shared" si="144"/>
        <v>2.1586131065612331</v>
      </c>
      <c r="X166" s="78">
        <f t="shared" si="144"/>
        <v>2.1783750424064405</v>
      </c>
      <c r="Y166" s="78">
        <f t="shared" si="144"/>
        <v>2.4509109488679783</v>
      </c>
      <c r="Z166" s="78">
        <f t="shared" si="144"/>
        <v>2.6559597602209113</v>
      </c>
      <c r="AA166" s="78">
        <f t="shared" si="144"/>
        <v>0</v>
      </c>
      <c r="AB166" s="78">
        <f t="shared" si="144"/>
        <v>2.835890784813238</v>
      </c>
      <c r="AC166" s="78">
        <f t="shared" si="144"/>
        <v>1.8933804061369015</v>
      </c>
      <c r="AD166" s="78">
        <f t="shared" si="144"/>
        <v>2.505525349467296</v>
      </c>
      <c r="AE166" s="78">
        <f t="shared" si="144"/>
        <v>1.8485836618557212</v>
      </c>
      <c r="AF166" s="78">
        <f t="shared" si="144"/>
        <v>1.745198610319965</v>
      </c>
      <c r="AG166" s="78">
        <f t="shared" si="144"/>
        <v>1.745198610319965</v>
      </c>
      <c r="AH166" s="78">
        <f t="shared" si="144"/>
        <v>2.3160418666477396</v>
      </c>
      <c r="AI166" s="78">
        <f t="shared" si="144"/>
        <v>2.4928492084438947</v>
      </c>
      <c r="AJ166" s="78">
        <f t="shared" si="144"/>
        <v>2.0193099754829484</v>
      </c>
      <c r="AK166" s="78">
        <f t="shared" si="144"/>
        <v>1.7030242623878256</v>
      </c>
      <c r="AL166" s="78">
        <f t="shared" si="144"/>
        <v>2.4207777547641607</v>
      </c>
      <c r="AM166" s="78">
        <f t="shared" si="144"/>
        <v>1.745198610319965</v>
      </c>
      <c r="AN166" s="78">
        <f t="shared" si="144"/>
        <v>1.745198610319965</v>
      </c>
      <c r="AO166" s="78">
        <f t="shared" si="144"/>
        <v>2.0193099754829484</v>
      </c>
      <c r="AP166" s="78">
        <f t="shared" si="144"/>
        <v>1.9097423719855142</v>
      </c>
      <c r="AQ166" s="78">
        <f t="shared" si="144"/>
        <v>2.3989463618847156</v>
      </c>
      <c r="AR166" s="78">
        <f>AR167</f>
        <v>2.1696920922262062</v>
      </c>
      <c r="AS166" s="78"/>
      <c r="AV166" s="5"/>
      <c r="AW166" s="5"/>
      <c r="AX166" s="5"/>
      <c r="AY166" s="5"/>
    </row>
    <row r="167" spans="1:51" x14ac:dyDescent="0.25">
      <c r="A167" s="89"/>
      <c r="B167" s="89"/>
      <c r="C167" s="89" t="s">
        <v>193</v>
      </c>
      <c r="D167" s="89"/>
      <c r="E167" s="89" t="s">
        <v>45</v>
      </c>
      <c r="F167" s="89">
        <v>2010</v>
      </c>
      <c r="G167" s="89" t="s">
        <v>67</v>
      </c>
      <c r="H167" s="89"/>
      <c r="I167" s="102">
        <v>1.745198610319965</v>
      </c>
      <c r="J167" s="60">
        <v>2.5036329794538057</v>
      </c>
      <c r="K167" s="60">
        <v>2.5276286497930411</v>
      </c>
      <c r="L167" s="60">
        <v>1.8234161386097858</v>
      </c>
      <c r="M167" s="102">
        <v>1.745198610319965</v>
      </c>
      <c r="N167" s="60">
        <v>2.5036329794538057</v>
      </c>
      <c r="O167" s="108">
        <v>2.1586131065612331</v>
      </c>
      <c r="P167" s="60">
        <v>1.9768743219769012</v>
      </c>
      <c r="Q167" s="60">
        <v>2.5138573535222597</v>
      </c>
      <c r="R167" s="60">
        <v>2.4924776775422242</v>
      </c>
      <c r="S167" s="60">
        <v>1.9371844437867993</v>
      </c>
      <c r="T167" s="60">
        <v>2.6811883856766459</v>
      </c>
      <c r="U167" s="60">
        <v>2.0030023430573891</v>
      </c>
      <c r="V167" s="60">
        <v>2.3559669905816074</v>
      </c>
      <c r="W167" s="60">
        <v>2.1586131065612331</v>
      </c>
      <c r="X167" s="60">
        <v>2.1783750424064405</v>
      </c>
      <c r="Y167" s="60">
        <v>2.4509109488679783</v>
      </c>
      <c r="Z167" s="60">
        <v>2.6559597602209113</v>
      </c>
      <c r="AA167" s="60">
        <v>0</v>
      </c>
      <c r="AB167" s="60">
        <v>2.835890784813238</v>
      </c>
      <c r="AC167" s="60">
        <v>1.8933804061369015</v>
      </c>
      <c r="AD167" s="60">
        <v>2.505525349467296</v>
      </c>
      <c r="AE167" s="60">
        <v>1.8485836618557212</v>
      </c>
      <c r="AF167" s="102">
        <v>1.745198610319965</v>
      </c>
      <c r="AG167" s="102">
        <v>1.745198610319965</v>
      </c>
      <c r="AH167" s="60">
        <v>2.3160418666477396</v>
      </c>
      <c r="AI167" s="60">
        <v>2.4928492084438947</v>
      </c>
      <c r="AJ167" s="60">
        <v>2.0193099754829484</v>
      </c>
      <c r="AK167" s="60">
        <v>1.7030242623878256</v>
      </c>
      <c r="AL167" s="60">
        <v>2.4207777547641607</v>
      </c>
      <c r="AM167" s="60">
        <v>1.745198610319965</v>
      </c>
      <c r="AN167" s="102">
        <v>1.745198610319965</v>
      </c>
      <c r="AO167" s="60">
        <v>2.0193099754829484</v>
      </c>
      <c r="AP167" s="60">
        <v>1.9097423719855142</v>
      </c>
      <c r="AQ167" s="60">
        <v>2.3989463618847156</v>
      </c>
      <c r="AR167" s="60">
        <v>2.1696920922262062</v>
      </c>
      <c r="AS167" s="60"/>
      <c r="AV167" s="5"/>
      <c r="AW167" s="5"/>
      <c r="AX167" s="5"/>
      <c r="AY167" s="5"/>
    </row>
    <row r="168" spans="1:51" x14ac:dyDescent="0.25">
      <c r="A168" s="89"/>
      <c r="B168" s="89"/>
      <c r="C168" s="89" t="s">
        <v>193</v>
      </c>
      <c r="D168" s="89"/>
      <c r="E168" s="89" t="s">
        <v>45</v>
      </c>
      <c r="F168" s="89">
        <v>2020</v>
      </c>
      <c r="G168" s="89" t="s">
        <v>67</v>
      </c>
      <c r="H168" s="99"/>
      <c r="I168" s="102">
        <v>1.7645533553505195</v>
      </c>
      <c r="J168" s="60">
        <v>2.528867375557367</v>
      </c>
      <c r="K168" s="60">
        <v>2.5546918349368317</v>
      </c>
      <c r="L168" s="60">
        <v>1.8436317142771892</v>
      </c>
      <c r="M168" s="102">
        <v>1.7645533553505195</v>
      </c>
      <c r="N168" s="60">
        <v>2.528867375557367</v>
      </c>
      <c r="O168" s="108">
        <v>2.1817799904045967</v>
      </c>
      <c r="P168" s="60">
        <v>1.9986066452095348</v>
      </c>
      <c r="Q168" s="60">
        <v>2.5409425942505419</v>
      </c>
      <c r="R168" s="60">
        <v>2.517488374901018</v>
      </c>
      <c r="S168" s="60">
        <v>1.9583399392654681</v>
      </c>
      <c r="T168" s="60">
        <v>2.7109867260468752</v>
      </c>
      <c r="U168" s="60">
        <v>2.0229552457833884</v>
      </c>
      <c r="V168" s="60">
        <v>2.3803498294371286</v>
      </c>
      <c r="W168" s="60">
        <v>2.1817799904045967</v>
      </c>
      <c r="X168" s="60">
        <v>2.2073605854476721</v>
      </c>
      <c r="Y168" s="60">
        <v>2.4791861267789521</v>
      </c>
      <c r="Z168" s="60">
        <v>2.6850203422109686</v>
      </c>
      <c r="AA168" s="60">
        <v>0</v>
      </c>
      <c r="AB168" s="60">
        <v>2.8661462380136462</v>
      </c>
      <c r="AC168" s="60">
        <v>1.914428148667461</v>
      </c>
      <c r="AD168" s="60">
        <v>2.532607257091942</v>
      </c>
      <c r="AE168" s="60">
        <v>1.8688052984507815</v>
      </c>
      <c r="AF168" s="102">
        <v>1.7645533553505195</v>
      </c>
      <c r="AG168" s="102">
        <v>1.7645533553505195</v>
      </c>
      <c r="AH168" s="60">
        <v>2.3468592098068188</v>
      </c>
      <c r="AI168" s="60">
        <v>2.520286903068536</v>
      </c>
      <c r="AJ168" s="60">
        <v>2.0389849600905112</v>
      </c>
      <c r="AK168" s="60">
        <v>1.721343741851767</v>
      </c>
      <c r="AL168" s="60">
        <v>2.4480762818279151</v>
      </c>
      <c r="AM168" s="60">
        <v>1.7645533553505195</v>
      </c>
      <c r="AN168" s="102">
        <v>1.7645533553505195</v>
      </c>
      <c r="AO168" s="60">
        <v>2.0389849600905112</v>
      </c>
      <c r="AP168" s="60">
        <v>1.930023755353603</v>
      </c>
      <c r="AQ168" s="60">
        <v>2.42623645795774</v>
      </c>
      <c r="AR168" s="60">
        <v>2.1128866348524902</v>
      </c>
      <c r="AS168" s="60"/>
      <c r="AV168" s="5"/>
      <c r="AW168" s="5"/>
      <c r="AX168" s="5"/>
      <c r="AY168" s="5"/>
    </row>
    <row r="169" spans="1:51" x14ac:dyDescent="0.25">
      <c r="A169" s="89"/>
      <c r="B169" s="89"/>
      <c r="C169" s="89" t="s">
        <v>193</v>
      </c>
      <c r="D169" s="89"/>
      <c r="E169" s="89" t="s">
        <v>45</v>
      </c>
      <c r="F169" s="89">
        <v>2030</v>
      </c>
      <c r="G169" s="89" t="s">
        <v>67</v>
      </c>
      <c r="H169" s="99"/>
      <c r="I169" s="102">
        <v>1.6171224225597398</v>
      </c>
      <c r="J169" s="60">
        <v>2.323653063121256</v>
      </c>
      <c r="K169" s="60">
        <v>2.3484473854436785</v>
      </c>
      <c r="L169" s="60">
        <v>1.6896274019243465</v>
      </c>
      <c r="M169" s="102">
        <v>1.6171224225597398</v>
      </c>
      <c r="N169" s="60">
        <v>2.323653063121256</v>
      </c>
      <c r="O169" s="108">
        <v>2.0053503918130682</v>
      </c>
      <c r="P169" s="60">
        <v>1.8328011601167402</v>
      </c>
      <c r="Q169" s="60">
        <v>2.3330352730778712</v>
      </c>
      <c r="R169" s="60">
        <v>2.3284628405885486</v>
      </c>
      <c r="S169" s="60">
        <v>1.7972327044663752</v>
      </c>
      <c r="T169" s="60">
        <v>2.4833733614851687</v>
      </c>
      <c r="U169" s="60">
        <v>1.8714775246803246</v>
      </c>
      <c r="V169" s="60">
        <v>2.1901594805195499</v>
      </c>
      <c r="W169" s="60">
        <v>2.0053503918130682</v>
      </c>
      <c r="X169" s="60">
        <v>1.9866245269029055</v>
      </c>
      <c r="Y169" s="60">
        <v>2.2642267093943591</v>
      </c>
      <c r="Z169" s="60">
        <v>2.4637371520952889</v>
      </c>
      <c r="AA169" s="60">
        <v>0</v>
      </c>
      <c r="AB169" s="60">
        <v>2.631399885110123</v>
      </c>
      <c r="AC169" s="60">
        <v>1.7541414940116571</v>
      </c>
      <c r="AD169" s="60">
        <v>2.3263681144119488</v>
      </c>
      <c r="AE169" s="60">
        <v>1.7148097582268607</v>
      </c>
      <c r="AF169" s="102">
        <v>1.6171224225597398</v>
      </c>
      <c r="AG169" s="102">
        <v>1.6171224225597398</v>
      </c>
      <c r="AH169" s="60">
        <v>2.1121732888261371</v>
      </c>
      <c r="AI169" s="60">
        <v>2.3203863723210345</v>
      </c>
      <c r="AJ169" s="60">
        <v>1.8893616312912722</v>
      </c>
      <c r="AK169" s="60">
        <v>1.5818514261625547</v>
      </c>
      <c r="AL169" s="60">
        <v>2.2401946479829857</v>
      </c>
      <c r="AM169" s="60">
        <v>1.6171224225597398</v>
      </c>
      <c r="AN169" s="102">
        <v>1.6171224225597398</v>
      </c>
      <c r="AO169" s="60">
        <v>1.8893616312912722</v>
      </c>
      <c r="AP169" s="60">
        <v>1.775476184058753</v>
      </c>
      <c r="AQ169" s="60">
        <v>2.2183560284420256</v>
      </c>
      <c r="AR169" s="60">
        <v>1.8969618665554293</v>
      </c>
      <c r="AS169" s="60"/>
      <c r="AV169" s="5"/>
    </row>
    <row r="170" spans="1:51" x14ac:dyDescent="0.25">
      <c r="A170" s="89"/>
      <c r="B170" s="89"/>
      <c r="C170" s="89" t="s">
        <v>193</v>
      </c>
      <c r="D170" s="89"/>
      <c r="E170" s="89" t="s">
        <v>45</v>
      </c>
      <c r="F170" s="89">
        <v>2040</v>
      </c>
      <c r="G170" s="89" t="s">
        <v>67</v>
      </c>
      <c r="H170" s="99"/>
      <c r="I170" s="102">
        <v>1.4844325948087769</v>
      </c>
      <c r="J170" s="60">
        <v>2.1392328888254739</v>
      </c>
      <c r="K170" s="60">
        <v>2.1628289782415555</v>
      </c>
      <c r="L170" s="60">
        <v>1.5510468905753778</v>
      </c>
      <c r="M170" s="102">
        <v>1.4844325948087769</v>
      </c>
      <c r="N170" s="60">
        <v>2.1392328888254739</v>
      </c>
      <c r="O170" s="108">
        <v>1.8465653902505574</v>
      </c>
      <c r="P170" s="60">
        <v>1.6836931660930679</v>
      </c>
      <c r="Q170" s="60">
        <v>2.145947431987119</v>
      </c>
      <c r="R170" s="60">
        <v>2.1584454411667955</v>
      </c>
      <c r="S170" s="60">
        <v>1.6522361931471916</v>
      </c>
      <c r="T170" s="60">
        <v>2.2784777484556087</v>
      </c>
      <c r="U170" s="60">
        <v>1.7350739228703074</v>
      </c>
      <c r="V170" s="60">
        <v>2.0197544278528419</v>
      </c>
      <c r="W170" s="60">
        <v>1.8465653902505574</v>
      </c>
      <c r="X170" s="60">
        <v>1.787962074212615</v>
      </c>
      <c r="Y170" s="60">
        <v>2.0707155569257587</v>
      </c>
      <c r="Z170" s="60">
        <v>2.2645829605554022</v>
      </c>
      <c r="AA170" s="60">
        <v>0</v>
      </c>
      <c r="AB170" s="60">
        <v>2.4208195312261704</v>
      </c>
      <c r="AC170" s="60">
        <v>1.6098835048214344</v>
      </c>
      <c r="AD170" s="60">
        <v>2.1407528859999552</v>
      </c>
      <c r="AE170" s="60">
        <v>1.5762137720253322</v>
      </c>
      <c r="AF170" s="102">
        <v>1.4844325948087769</v>
      </c>
      <c r="AG170" s="102">
        <v>1.4844325948087769</v>
      </c>
      <c r="AH170" s="60">
        <v>1.9009559599435233</v>
      </c>
      <c r="AI170" s="60">
        <v>2.1396521572968203</v>
      </c>
      <c r="AJ170" s="60">
        <v>1.7545575773969704</v>
      </c>
      <c r="AK170" s="60">
        <v>1.4563049254639724</v>
      </c>
      <c r="AL170" s="60">
        <v>2.0531068530655818</v>
      </c>
      <c r="AM170" s="60">
        <v>1.4844325948087769</v>
      </c>
      <c r="AN170" s="102">
        <v>1.4844325948087769</v>
      </c>
      <c r="AO170" s="60">
        <v>1.7545575773969704</v>
      </c>
      <c r="AP170" s="60">
        <v>1.6363791742397149</v>
      </c>
      <c r="AQ170" s="60">
        <v>2.0312620078152763</v>
      </c>
      <c r="AR170" s="60">
        <v>1.7356508524808159</v>
      </c>
      <c r="AS170" s="60"/>
      <c r="AV170" s="5"/>
    </row>
    <row r="171" spans="1:51" x14ac:dyDescent="0.25">
      <c r="A171" s="89"/>
      <c r="B171" s="89"/>
      <c r="C171" s="89" t="s">
        <v>193</v>
      </c>
      <c r="D171" s="89"/>
      <c r="E171" s="89" t="s">
        <v>45</v>
      </c>
      <c r="F171" s="89">
        <v>2050</v>
      </c>
      <c r="G171" s="89" t="s">
        <v>67</v>
      </c>
      <c r="H171" s="99"/>
      <c r="I171" s="102">
        <v>1.3650122604350492</v>
      </c>
      <c r="J171" s="60">
        <v>1.9742687576166589</v>
      </c>
      <c r="K171" s="60">
        <v>1.9957739365929703</v>
      </c>
      <c r="L171" s="60">
        <v>1.4262979327559435</v>
      </c>
      <c r="M171" s="102">
        <v>1.3650122604350492</v>
      </c>
      <c r="N171" s="60">
        <v>1.9742687576166589</v>
      </c>
      <c r="O171" s="108">
        <v>1.7036610294616279</v>
      </c>
      <c r="P171" s="60">
        <v>1.549495369951277</v>
      </c>
      <c r="Q171" s="60">
        <v>1.9775645037743559</v>
      </c>
      <c r="R171" s="60">
        <v>2.0054683200681978</v>
      </c>
      <c r="S171" s="60">
        <v>1.5217393329599267</v>
      </c>
      <c r="T171" s="60">
        <v>2.094275933981812</v>
      </c>
      <c r="U171" s="60">
        <v>1.6123314439174152</v>
      </c>
      <c r="V171" s="60">
        <v>1.8663233189804407</v>
      </c>
      <c r="W171" s="60">
        <v>1.7036610294616279</v>
      </c>
      <c r="X171" s="60">
        <v>1.6091658667913533</v>
      </c>
      <c r="Y171" s="60">
        <v>1.8965766789161036</v>
      </c>
      <c r="Z171" s="60">
        <v>2.0853429703665967</v>
      </c>
      <c r="AA171" s="60">
        <v>0</v>
      </c>
      <c r="AB171" s="60">
        <v>2.2299218861929435</v>
      </c>
      <c r="AC171" s="60">
        <v>1.480051314550233</v>
      </c>
      <c r="AD171" s="60">
        <v>1.9736991804291606</v>
      </c>
      <c r="AE171" s="60">
        <v>1.4514773844439564</v>
      </c>
      <c r="AF171" s="102">
        <v>1.3650122604350492</v>
      </c>
      <c r="AG171" s="102">
        <v>1.3650122604350492</v>
      </c>
      <c r="AH171" s="60">
        <v>1.7108603639491711</v>
      </c>
      <c r="AI171" s="60">
        <v>1.9771304975214343</v>
      </c>
      <c r="AJ171" s="60">
        <v>1.6332510887023566</v>
      </c>
      <c r="AK171" s="60">
        <v>1.3433086236098597</v>
      </c>
      <c r="AL171" s="60">
        <v>1.8847251720609535</v>
      </c>
      <c r="AM171" s="60">
        <v>1.3650122604350492</v>
      </c>
      <c r="AN171" s="102">
        <v>1.3650122604350492</v>
      </c>
      <c r="AO171" s="60">
        <v>1.6332510887023566</v>
      </c>
      <c r="AP171" s="60">
        <v>1.5112076701931323</v>
      </c>
      <c r="AQ171" s="60">
        <v>1.8628744121369434</v>
      </c>
      <c r="AR171" s="60">
        <v>1.6443384427691616</v>
      </c>
      <c r="AS171" s="60"/>
      <c r="AW171" s="5"/>
    </row>
    <row r="172" spans="1:51" x14ac:dyDescent="0.25">
      <c r="A172" s="89"/>
      <c r="B172" s="89" t="s">
        <v>46</v>
      </c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W172" s="5"/>
      <c r="AX172" s="5"/>
    </row>
    <row r="173" spans="1:51" x14ac:dyDescent="0.25">
      <c r="A173" s="89" t="s">
        <v>72</v>
      </c>
      <c r="B173" s="89" t="s">
        <v>42</v>
      </c>
      <c r="C173" s="89"/>
      <c r="D173" s="89" t="s">
        <v>40</v>
      </c>
      <c r="E173" s="89" t="s">
        <v>41</v>
      </c>
      <c r="F173" s="89">
        <v>2005</v>
      </c>
      <c r="G173" s="89" t="s">
        <v>71</v>
      </c>
      <c r="H173" s="89"/>
      <c r="I173" s="97">
        <f>I174</f>
        <v>4.2289563978556703</v>
      </c>
      <c r="J173" s="97">
        <f t="shared" ref="J173:AR173" si="145">J174</f>
        <v>7.515970000000002</v>
      </c>
      <c r="K173" s="97">
        <f t="shared" si="145"/>
        <v>4.0996199999999998</v>
      </c>
      <c r="L173" s="97">
        <f t="shared" si="145"/>
        <v>8.8825099999999999</v>
      </c>
      <c r="M173" s="97">
        <f t="shared" si="145"/>
        <v>7.7530867294020629</v>
      </c>
      <c r="N173" s="97">
        <f t="shared" si="145"/>
        <v>3.6828253000000011</v>
      </c>
      <c r="O173" s="97">
        <f t="shared" si="145"/>
        <v>0.71743349999999995</v>
      </c>
      <c r="P173" s="97">
        <f t="shared" si="145"/>
        <v>17.743775532258137</v>
      </c>
      <c r="Q173" s="97">
        <f t="shared" si="145"/>
        <v>33.480230000000006</v>
      </c>
      <c r="R173" s="97">
        <f t="shared" si="145"/>
        <v>4.7828899999999992</v>
      </c>
      <c r="S173" s="97">
        <f t="shared" si="145"/>
        <v>2.7330799999999997</v>
      </c>
      <c r="T173" s="97">
        <f t="shared" si="145"/>
        <v>43.04601000000001</v>
      </c>
      <c r="U173" s="97">
        <f t="shared" si="145"/>
        <v>14.348669999999998</v>
      </c>
      <c r="V173" s="97">
        <f t="shared" si="145"/>
        <v>86.092020000000005</v>
      </c>
      <c r="W173" s="97">
        <f t="shared" si="145"/>
        <v>10.249049999999999</v>
      </c>
      <c r="X173" s="97">
        <f t="shared" si="145"/>
        <v>3.1748471660307724</v>
      </c>
      <c r="Y173" s="97">
        <f t="shared" si="145"/>
        <v>9.5657800000000019</v>
      </c>
      <c r="Z173" s="97">
        <f t="shared" si="145"/>
        <v>7.5159700000000011</v>
      </c>
      <c r="AA173" s="97">
        <f t="shared" si="145"/>
        <v>0</v>
      </c>
      <c r="AB173" s="97">
        <f t="shared" si="145"/>
        <v>22.547909999999991</v>
      </c>
      <c r="AC173" s="97">
        <f t="shared" si="145"/>
        <v>6.1494300000000006</v>
      </c>
      <c r="AD173" s="97">
        <f t="shared" si="145"/>
        <v>0</v>
      </c>
      <c r="AE173" s="97">
        <f t="shared" si="145"/>
        <v>5.4661599999999995</v>
      </c>
      <c r="AF173" s="97">
        <f t="shared" si="145"/>
        <v>2.1144781989278352</v>
      </c>
      <c r="AG173" s="97">
        <f t="shared" si="145"/>
        <v>9.5151518951752596</v>
      </c>
      <c r="AH173" s="97">
        <f t="shared" si="145"/>
        <v>0</v>
      </c>
      <c r="AI173" s="97">
        <f t="shared" si="145"/>
        <v>4.7828899999999992</v>
      </c>
      <c r="AJ173" s="97">
        <f t="shared" si="145"/>
        <v>43.046970747601918</v>
      </c>
      <c r="AK173" s="97">
        <f t="shared" si="145"/>
        <v>33.480229999999999</v>
      </c>
      <c r="AL173" s="97">
        <f t="shared" si="145"/>
        <v>9.5657799999999984</v>
      </c>
      <c r="AM173" s="97">
        <f t="shared" si="145"/>
        <v>35.241303315463924</v>
      </c>
      <c r="AN173" s="97">
        <f t="shared" si="145"/>
        <v>13.391695259876292</v>
      </c>
      <c r="AO173" s="97">
        <f t="shared" si="145"/>
        <v>48.367382862474066</v>
      </c>
      <c r="AP173" s="97">
        <f t="shared" si="145"/>
        <v>1.3665400000000001</v>
      </c>
      <c r="AQ173" s="97">
        <f t="shared" si="145"/>
        <v>4.7828900000000001</v>
      </c>
      <c r="AR173" s="97">
        <f t="shared" si="145"/>
        <v>24.597720000000006</v>
      </c>
      <c r="AS173" s="97"/>
      <c r="AV173" s="58"/>
      <c r="AW173" s="60"/>
      <c r="AX173" s="58"/>
      <c r="AY173" s="58"/>
    </row>
    <row r="174" spans="1:51" x14ac:dyDescent="0.25">
      <c r="A174" s="89" t="s">
        <v>72</v>
      </c>
      <c r="B174" s="89" t="s">
        <v>42</v>
      </c>
      <c r="C174" s="89"/>
      <c r="D174" s="89" t="s">
        <v>40</v>
      </c>
      <c r="E174" s="89" t="s">
        <v>41</v>
      </c>
      <c r="F174" s="89">
        <v>2010</v>
      </c>
      <c r="G174" s="89" t="s">
        <v>71</v>
      </c>
      <c r="H174" s="89"/>
      <c r="I174" s="105">
        <v>4.2289563978556703</v>
      </c>
      <c r="J174" s="66">
        <v>7.515970000000002</v>
      </c>
      <c r="K174" s="66">
        <v>4.0996199999999998</v>
      </c>
      <c r="L174" s="66">
        <v>8.8825099999999999</v>
      </c>
      <c r="M174" s="105">
        <v>7.7530867294020629</v>
      </c>
      <c r="N174" s="105">
        <v>3.6828253000000011</v>
      </c>
      <c r="O174" s="105">
        <v>0.71743349999999995</v>
      </c>
      <c r="P174" s="66">
        <v>17.743775532258137</v>
      </c>
      <c r="Q174" s="66">
        <v>33.480230000000006</v>
      </c>
      <c r="R174" s="66">
        <v>4.7828899999999992</v>
      </c>
      <c r="S174" s="66">
        <v>2.7330799999999997</v>
      </c>
      <c r="T174" s="66">
        <v>43.04601000000001</v>
      </c>
      <c r="U174" s="66">
        <v>14.348669999999998</v>
      </c>
      <c r="V174" s="66">
        <v>86.092020000000005</v>
      </c>
      <c r="W174" s="66">
        <v>10.249049999999999</v>
      </c>
      <c r="X174" s="66">
        <v>3.1748471660307724</v>
      </c>
      <c r="Y174" s="66">
        <v>9.5657800000000019</v>
      </c>
      <c r="Z174" s="66">
        <v>7.5159700000000011</v>
      </c>
      <c r="AA174" s="102">
        <v>0</v>
      </c>
      <c r="AB174" s="66">
        <v>22.547909999999991</v>
      </c>
      <c r="AC174" s="66">
        <v>6.1494300000000006</v>
      </c>
      <c r="AD174" s="66">
        <v>0</v>
      </c>
      <c r="AE174" s="66">
        <v>5.4661599999999995</v>
      </c>
      <c r="AF174" s="105">
        <v>2.1144781989278352</v>
      </c>
      <c r="AG174" s="105">
        <v>9.5151518951752596</v>
      </c>
      <c r="AH174" s="66">
        <v>0</v>
      </c>
      <c r="AI174" s="66">
        <v>4.7828899999999992</v>
      </c>
      <c r="AJ174" s="102">
        <v>43.046970747601918</v>
      </c>
      <c r="AK174" s="66">
        <v>33.480229999999999</v>
      </c>
      <c r="AL174" s="66">
        <v>9.5657799999999984</v>
      </c>
      <c r="AM174" s="66">
        <v>35.241303315463924</v>
      </c>
      <c r="AN174" s="105">
        <v>13.391695259876292</v>
      </c>
      <c r="AO174" s="66">
        <v>48.367382862474066</v>
      </c>
      <c r="AP174" s="66">
        <v>1.3665400000000001</v>
      </c>
      <c r="AQ174" s="66">
        <v>4.7828900000000001</v>
      </c>
      <c r="AR174" s="66">
        <v>24.597720000000006</v>
      </c>
      <c r="AS174" s="66"/>
      <c r="AU174" s="60">
        <f>SUM(J174:L174,O174:Z174,AB174:AE174,AH174:AI174,AK174:AM174,AO174:AR174)</f>
        <v>450.29609237622691</v>
      </c>
      <c r="AV174" s="58"/>
      <c r="AW174" s="58"/>
      <c r="AX174" s="58"/>
      <c r="AY174" s="58"/>
    </row>
    <row r="175" spans="1:51" x14ac:dyDescent="0.25">
      <c r="A175" s="89"/>
      <c r="B175" s="89" t="s">
        <v>42</v>
      </c>
      <c r="C175" s="89"/>
      <c r="D175" s="89" t="s">
        <v>40</v>
      </c>
      <c r="E175" s="89" t="s">
        <v>41</v>
      </c>
      <c r="F175" s="89">
        <v>2020</v>
      </c>
      <c r="G175" s="89" t="s">
        <v>71</v>
      </c>
      <c r="H175" s="99"/>
      <c r="I175" s="105">
        <v>1.4502049126455732</v>
      </c>
      <c r="J175" s="60">
        <v>2.664753000000001</v>
      </c>
      <c r="K175" s="60">
        <v>4.3008509657506924</v>
      </c>
      <c r="L175" s="60">
        <v>2.8697340000000002</v>
      </c>
      <c r="M175" s="105">
        <v>2.6587090065168844</v>
      </c>
      <c r="N175" s="105">
        <v>1.3057289700000005</v>
      </c>
      <c r="O175" s="105">
        <v>0.24392738999999997</v>
      </c>
      <c r="P175" s="60">
        <v>6.1417597216280653</v>
      </c>
      <c r="Q175" s="60">
        <v>11.273954999999996</v>
      </c>
      <c r="R175" s="60">
        <v>1.6398479999999998</v>
      </c>
      <c r="S175" s="60">
        <v>2.9219631588000001</v>
      </c>
      <c r="T175" s="60">
        <v>14.553650999999999</v>
      </c>
      <c r="U175" s="60">
        <v>4.9195440000000001</v>
      </c>
      <c r="V175" s="60">
        <v>29.107302000000004</v>
      </c>
      <c r="W175" s="60">
        <v>3.4846769999999991</v>
      </c>
      <c r="X175" s="60">
        <v>1.0837814566756383</v>
      </c>
      <c r="Y175" s="60">
        <v>3.2796960000000004</v>
      </c>
      <c r="Z175" s="60">
        <v>2.4597720000000001</v>
      </c>
      <c r="AA175" s="102">
        <v>0</v>
      </c>
      <c r="AB175" s="60">
        <v>7.5842969999999994</v>
      </c>
      <c r="AC175" s="60">
        <v>2.0498099999999999</v>
      </c>
      <c r="AD175" s="60">
        <v>0</v>
      </c>
      <c r="AE175" s="60">
        <v>1.8448290000000001</v>
      </c>
      <c r="AF175" s="105">
        <v>0.72510245632278658</v>
      </c>
      <c r="AG175" s="105">
        <v>3.26296105345254</v>
      </c>
      <c r="AH175" s="60">
        <v>0</v>
      </c>
      <c r="AI175" s="60">
        <v>1.4348670000000001</v>
      </c>
      <c r="AJ175" s="102">
        <v>14.705702328514674</v>
      </c>
      <c r="AK175" s="60">
        <v>11.478935999999997</v>
      </c>
      <c r="AL175" s="60">
        <v>3.2796960000000004</v>
      </c>
      <c r="AM175" s="60">
        <v>12.08504093871311</v>
      </c>
      <c r="AN175" s="105">
        <v>4.5923155567109823</v>
      </c>
      <c r="AO175" s="60">
        <v>16.523261043274914</v>
      </c>
      <c r="AP175" s="60">
        <v>0.40996200000000005</v>
      </c>
      <c r="AQ175" s="60">
        <v>1.6398480000000002</v>
      </c>
      <c r="AR175" s="60">
        <v>8.4042209999999962</v>
      </c>
      <c r="AS175" s="60"/>
      <c r="AV175" s="60">
        <f>SUM(J175:L175,O175:Z175,AB175:AE175,AH175:AI175,AK175:AM175,AO175:AR175)</f>
        <v>157.67998267484245</v>
      </c>
      <c r="AW175" s="58"/>
      <c r="AX175" s="58"/>
      <c r="AY175" s="58"/>
    </row>
    <row r="176" spans="1:51" x14ac:dyDescent="0.25">
      <c r="A176" s="89"/>
      <c r="B176" s="89" t="s">
        <v>42</v>
      </c>
      <c r="C176" s="89"/>
      <c r="D176" s="89" t="s">
        <v>40</v>
      </c>
      <c r="E176" s="89" t="s">
        <v>41</v>
      </c>
      <c r="F176" s="89">
        <v>2030</v>
      </c>
      <c r="G176" s="89" t="s">
        <v>71</v>
      </c>
      <c r="H176" s="99"/>
      <c r="I176" s="105">
        <v>1.2541022496342784</v>
      </c>
      <c r="J176" s="60">
        <v>2.3162853000000005</v>
      </c>
      <c r="K176" s="60">
        <v>2.8678179848372758</v>
      </c>
      <c r="L176" s="60">
        <v>2.5321986200000004</v>
      </c>
      <c r="M176" s="105">
        <v>2.2991874576628435</v>
      </c>
      <c r="N176" s="105">
        <v>1.1349797970000002</v>
      </c>
      <c r="O176" s="105">
        <v>0.21857807300000007</v>
      </c>
      <c r="P176" s="60">
        <v>5.265233832257703</v>
      </c>
      <c r="Q176" s="60">
        <v>9.9306461799999983</v>
      </c>
      <c r="R176" s="60">
        <v>1.4826959000000002</v>
      </c>
      <c r="S176" s="60">
        <v>1.0973316199999998</v>
      </c>
      <c r="T176" s="60">
        <v>12.699256220000002</v>
      </c>
      <c r="U176" s="60">
        <v>4.3182663999999997</v>
      </c>
      <c r="V176" s="60">
        <v>25.510568720000009</v>
      </c>
      <c r="W176" s="60">
        <v>3.1225439000000006</v>
      </c>
      <c r="X176" s="60">
        <v>0.98713669531712411</v>
      </c>
      <c r="Y176" s="60">
        <v>2.8779332399999999</v>
      </c>
      <c r="Z176" s="60">
        <v>2.1919301600000001</v>
      </c>
      <c r="AA176" s="102">
        <v>0</v>
      </c>
      <c r="AB176" s="60">
        <v>6.8258673000000005</v>
      </c>
      <c r="AC176" s="60">
        <v>1.82159782</v>
      </c>
      <c r="AD176" s="60">
        <v>5.8761220000000003E-2</v>
      </c>
      <c r="AE176" s="60">
        <v>1.6576130200000003</v>
      </c>
      <c r="AF176" s="105">
        <v>0.6270511248171392</v>
      </c>
      <c r="AG176" s="105">
        <v>2.8217300616771266</v>
      </c>
      <c r="AH176" s="60">
        <v>1.3665399999999999E-2</v>
      </c>
      <c r="AI176" s="60">
        <v>1.3159780200000002</v>
      </c>
      <c r="AJ176" s="102">
        <v>12.722512524391503</v>
      </c>
      <c r="AK176" s="60">
        <v>9.9566104399999986</v>
      </c>
      <c r="AL176" s="60">
        <v>2.786375060000001</v>
      </c>
      <c r="AM176" s="60">
        <v>10.450852080285653</v>
      </c>
      <c r="AN176" s="105">
        <v>3.9713237905085483</v>
      </c>
      <c r="AO176" s="60">
        <v>14.294957892574722</v>
      </c>
      <c r="AP176" s="60">
        <v>0.34846770000000005</v>
      </c>
      <c r="AQ176" s="60">
        <v>1.49362822</v>
      </c>
      <c r="AR176" s="60">
        <v>7.2576939399999985</v>
      </c>
      <c r="AS176" s="60"/>
      <c r="AV176" s="58"/>
      <c r="AW176" s="60">
        <f>SUM(J176:L176,O176:Z176,AB176:AE176,AH176:AI176,AK176:AM176,AO176:AR176)</f>
        <v>135.70049095827247</v>
      </c>
      <c r="AX176" s="58"/>
      <c r="AY176" s="58"/>
    </row>
    <row r="177" spans="1:90" x14ac:dyDescent="0.25">
      <c r="A177" s="89"/>
      <c r="B177" s="89" t="s">
        <v>42</v>
      </c>
      <c r="C177" s="89"/>
      <c r="D177" s="89" t="s">
        <v>40</v>
      </c>
      <c r="E177" s="89" t="s">
        <v>41</v>
      </c>
      <c r="F177" s="89">
        <v>2040</v>
      </c>
      <c r="G177" s="89" t="s">
        <v>71</v>
      </c>
      <c r="H177" s="99"/>
      <c r="I177" s="105">
        <v>1.2542650232919432</v>
      </c>
      <c r="J177" s="60">
        <v>1.5031940000000004</v>
      </c>
      <c r="K177" s="60">
        <v>2.8681037925667243</v>
      </c>
      <c r="L177" s="60">
        <v>1.7765020000000002</v>
      </c>
      <c r="M177" s="105">
        <v>2.2994858760352295</v>
      </c>
      <c r="N177" s="105">
        <v>0.73656506000000022</v>
      </c>
      <c r="O177" s="105">
        <v>0.21857807300000012</v>
      </c>
      <c r="P177" s="60">
        <v>3.5483846918603339</v>
      </c>
      <c r="Q177" s="60">
        <v>6.6960460000000008</v>
      </c>
      <c r="R177" s="60">
        <v>1.4826959</v>
      </c>
      <c r="S177" s="60">
        <v>0</v>
      </c>
      <c r="T177" s="60">
        <v>12.699256220000001</v>
      </c>
      <c r="U177" s="60">
        <v>4.3182663999999997</v>
      </c>
      <c r="V177" s="60">
        <v>25.510568720000006</v>
      </c>
      <c r="W177" s="60">
        <v>3.1225439000000015</v>
      </c>
      <c r="X177" s="60">
        <v>0.98706851549419516</v>
      </c>
      <c r="Y177" s="60">
        <v>2.8779332399999999</v>
      </c>
      <c r="Z177" s="60">
        <v>2.1919301600000001</v>
      </c>
      <c r="AA177" s="102">
        <v>0</v>
      </c>
      <c r="AB177" s="60">
        <v>6.8258673000000005</v>
      </c>
      <c r="AC177" s="60">
        <v>1.8348757652243637</v>
      </c>
      <c r="AD177" s="60">
        <v>5.4789298369873486E-2</v>
      </c>
      <c r="AE177" s="60">
        <v>1.7633465394685064</v>
      </c>
      <c r="AF177" s="105">
        <v>0.62713251164597161</v>
      </c>
      <c r="AG177" s="105">
        <v>2.8220963024068726</v>
      </c>
      <c r="AH177" s="60">
        <v>1.3665399999999999E-2</v>
      </c>
      <c r="AI177" s="60">
        <v>1.31597802</v>
      </c>
      <c r="AJ177" s="102">
        <v>12.70981060176028</v>
      </c>
      <c r="AK177" s="60">
        <v>9.9566104400000022</v>
      </c>
      <c r="AL177" s="60">
        <v>2.7863750600000001</v>
      </c>
      <c r="AM177" s="60">
        <v>10.452208527432861</v>
      </c>
      <c r="AN177" s="105">
        <v>3.9718392404244871</v>
      </c>
      <c r="AO177" s="60">
        <v>14.280686069393573</v>
      </c>
      <c r="AP177" s="60">
        <v>0.34846770000000005</v>
      </c>
      <c r="AQ177" s="60">
        <v>1.4936282200000002</v>
      </c>
      <c r="AR177" s="60">
        <v>7.2576939399999993</v>
      </c>
      <c r="AS177" s="60"/>
      <c r="AV177" s="58"/>
      <c r="AW177" s="60"/>
      <c r="AX177" s="60">
        <f>SUM(J177:L177,O177:Z177,AB177:AE177,AH177:AI177,AK177:AM177,AO177:AR177)</f>
        <v>128.18526389281044</v>
      </c>
      <c r="AY177" s="58"/>
    </row>
    <row r="178" spans="1:90" x14ac:dyDescent="0.25">
      <c r="A178" s="89"/>
      <c r="B178" s="89" t="s">
        <v>42</v>
      </c>
      <c r="C178" s="89"/>
      <c r="D178" s="89" t="s">
        <v>40</v>
      </c>
      <c r="E178" s="91" t="s">
        <v>41</v>
      </c>
      <c r="F178" s="91">
        <v>2050</v>
      </c>
      <c r="G178" s="91" t="s">
        <v>71</v>
      </c>
      <c r="H178" s="100"/>
      <c r="I178" s="105">
        <v>0.62727583020596134</v>
      </c>
      <c r="J178" s="61">
        <v>0.75159700000000029</v>
      </c>
      <c r="K178" s="61">
        <v>1.4341119638846804</v>
      </c>
      <c r="L178" s="61">
        <v>0.88825100000000001</v>
      </c>
      <c r="M178" s="105">
        <v>1.1500056887109291</v>
      </c>
      <c r="N178" s="105">
        <v>0.36828253000000016</v>
      </c>
      <c r="O178" s="105">
        <v>0.10928903650000003</v>
      </c>
      <c r="P178" s="61">
        <v>1.7742109630685348</v>
      </c>
      <c r="Q178" s="61">
        <v>3.3480230000000013</v>
      </c>
      <c r="R178" s="61">
        <v>0.7413479500000002</v>
      </c>
      <c r="S178" s="61">
        <v>0</v>
      </c>
      <c r="T178" s="61">
        <v>6.3496281100000003</v>
      </c>
      <c r="U178" s="61">
        <v>2.1591331999999999</v>
      </c>
      <c r="V178" s="61">
        <v>12.755284359999997</v>
      </c>
      <c r="W178" s="61">
        <v>1.5612719500000003</v>
      </c>
      <c r="X178" s="61">
        <v>0.49329975169309803</v>
      </c>
      <c r="Y178" s="61">
        <v>1.43896662</v>
      </c>
      <c r="Z178" s="61">
        <v>1.09596508</v>
      </c>
      <c r="AA178" s="102">
        <v>0</v>
      </c>
      <c r="AB178" s="61">
        <v>3.4129336500000012</v>
      </c>
      <c r="AC178" s="61">
        <v>0.97215591190346207</v>
      </c>
      <c r="AD178" s="61">
        <v>2.6709091681471012E-2</v>
      </c>
      <c r="AE178" s="61">
        <v>0.89392712087030912</v>
      </c>
      <c r="AF178" s="105">
        <v>0.31363791510298067</v>
      </c>
      <c r="AG178" s="105">
        <v>1.4113706179634131</v>
      </c>
      <c r="AH178" s="61">
        <v>6.8326999999999997E-3</v>
      </c>
      <c r="AI178" s="61">
        <v>0.65798900999999999</v>
      </c>
      <c r="AJ178" s="102">
        <v>6.3587994731420929</v>
      </c>
      <c r="AK178" s="61">
        <v>4.9783052199999984</v>
      </c>
      <c r="AL178" s="61">
        <v>1.3931875300000001</v>
      </c>
      <c r="AM178" s="61">
        <v>5.2272985850496783</v>
      </c>
      <c r="AN178" s="105">
        <v>1.9863734623188778</v>
      </c>
      <c r="AO178" s="61">
        <v>7.1447185091484187</v>
      </c>
      <c r="AP178" s="61">
        <v>0.17423385000000002</v>
      </c>
      <c r="AQ178" s="61">
        <v>0.74681410999999998</v>
      </c>
      <c r="AR178" s="61">
        <v>3.6288469700000006</v>
      </c>
      <c r="AS178" s="71"/>
      <c r="AV178" s="58"/>
      <c r="AW178" s="60"/>
      <c r="AX178" s="60"/>
      <c r="AY178" s="60">
        <f>SUM(J178:L178,O178:Z178,AB178:AE178,AH178:AI178,AK178:AM178,AO178:AR178)</f>
        <v>64.164332243799649</v>
      </c>
    </row>
    <row r="179" spans="1:90" x14ac:dyDescent="0.25">
      <c r="A179" s="89"/>
      <c r="B179" s="89"/>
      <c r="C179" s="89" t="s">
        <v>193</v>
      </c>
      <c r="D179" s="89"/>
      <c r="E179" s="89" t="s">
        <v>45</v>
      </c>
      <c r="F179" s="89">
        <v>2005</v>
      </c>
      <c r="G179" s="89" t="s">
        <v>71</v>
      </c>
      <c r="H179" s="89"/>
      <c r="I179" s="78">
        <f>I180</f>
        <v>2.7545950986829451</v>
      </c>
      <c r="J179" s="78">
        <f t="shared" ref="J179:AR179" si="146">J180</f>
        <v>3.4616844075918221</v>
      </c>
      <c r="K179" s="78">
        <f t="shared" si="146"/>
        <v>3.5422656361288762</v>
      </c>
      <c r="L179" s="78">
        <f t="shared" si="146"/>
        <v>2.9901457219952157</v>
      </c>
      <c r="M179" s="78">
        <f t="shared" si="146"/>
        <v>2.891493768524378</v>
      </c>
      <c r="N179" s="78">
        <f t="shared" si="146"/>
        <v>3.4616844075918221</v>
      </c>
      <c r="O179" s="78">
        <f t="shared" si="146"/>
        <v>3.2525393678686876</v>
      </c>
      <c r="P179" s="78">
        <f t="shared" si="146"/>
        <v>3.3268932915496556</v>
      </c>
      <c r="Q179" s="78">
        <f t="shared" si="146"/>
        <v>3.5211407669047454</v>
      </c>
      <c r="R179" s="78">
        <f t="shared" si="146"/>
        <v>3.138804833002526</v>
      </c>
      <c r="S179" s="78">
        <f t="shared" si="146"/>
        <v>3.0761432878007455</v>
      </c>
      <c r="T179" s="78">
        <f t="shared" si="146"/>
        <v>3.6591690243085599</v>
      </c>
      <c r="U179" s="78">
        <f t="shared" si="146"/>
        <v>3.9491676983336443</v>
      </c>
      <c r="V179" s="78">
        <f t="shared" si="146"/>
        <v>3.3444197304384153</v>
      </c>
      <c r="W179" s="78">
        <f t="shared" si="146"/>
        <v>3.2525393678686876</v>
      </c>
      <c r="X179" s="78">
        <f t="shared" si="146"/>
        <v>3.0767095507426561</v>
      </c>
      <c r="Y179" s="78">
        <f t="shared" si="146"/>
        <v>2.6542307524860642</v>
      </c>
      <c r="Z179" s="78">
        <f t="shared" si="146"/>
        <v>3.2629049201080864</v>
      </c>
      <c r="AA179" s="78">
        <f t="shared" si="146"/>
        <v>0</v>
      </c>
      <c r="AB179" s="78">
        <f t="shared" si="146"/>
        <v>3.3432029883512473</v>
      </c>
      <c r="AC179" s="78">
        <f t="shared" si="146"/>
        <v>3.2293785939332795</v>
      </c>
      <c r="AD179" s="78">
        <f t="shared" si="146"/>
        <v>3.5161635593439717</v>
      </c>
      <c r="AE179" s="78">
        <f t="shared" si="146"/>
        <v>3.0706780807204814</v>
      </c>
      <c r="AF179" s="78">
        <f t="shared" si="146"/>
        <v>2.7545950986829451</v>
      </c>
      <c r="AG179" s="78">
        <f t="shared" si="146"/>
        <v>2.7545950986829451</v>
      </c>
      <c r="AH179" s="78">
        <f t="shared" si="146"/>
        <v>3.2400506055580367</v>
      </c>
      <c r="AI179" s="78">
        <f t="shared" si="146"/>
        <v>3.9454976157432444</v>
      </c>
      <c r="AJ179" s="78">
        <f t="shared" si="146"/>
        <v>4.0841601008857245</v>
      </c>
      <c r="AK179" s="78">
        <f t="shared" si="146"/>
        <v>3.3234956340093724</v>
      </c>
      <c r="AL179" s="78">
        <f t="shared" si="146"/>
        <v>3.6352310601484352</v>
      </c>
      <c r="AM179" s="78">
        <f t="shared" si="146"/>
        <v>2.7545950986829451</v>
      </c>
      <c r="AN179" s="78">
        <f t="shared" si="146"/>
        <v>2.7545950986829451</v>
      </c>
      <c r="AO179" s="78">
        <f t="shared" si="146"/>
        <v>4.0841601008857245</v>
      </c>
      <c r="AP179" s="78">
        <f t="shared" si="146"/>
        <v>3.0094792317951709</v>
      </c>
      <c r="AQ179" s="78">
        <f t="shared" si="146"/>
        <v>2.891493768524378</v>
      </c>
      <c r="AR179" s="78">
        <f t="shared" si="146"/>
        <v>3.1624884501783752</v>
      </c>
      <c r="AS179" s="78"/>
      <c r="AV179" s="5"/>
      <c r="AW179" s="5"/>
      <c r="AX179" s="5"/>
      <c r="AY179" s="5"/>
    </row>
    <row r="180" spans="1:90" s="58" customFormat="1" x14ac:dyDescent="0.25">
      <c r="A180" s="89"/>
      <c r="B180" s="89"/>
      <c r="C180" s="89" t="s">
        <v>193</v>
      </c>
      <c r="D180" s="89"/>
      <c r="E180" s="89" t="s">
        <v>45</v>
      </c>
      <c r="F180" s="89">
        <v>2010</v>
      </c>
      <c r="G180" s="89" t="s">
        <v>71</v>
      </c>
      <c r="H180" s="89"/>
      <c r="I180" s="102">
        <v>2.7545950986829451</v>
      </c>
      <c r="J180" s="60">
        <v>3.4616844075918221</v>
      </c>
      <c r="K180" s="60">
        <v>3.5422656361288762</v>
      </c>
      <c r="L180" s="60">
        <v>2.9901457219952157</v>
      </c>
      <c r="M180" s="102">
        <v>2.891493768524378</v>
      </c>
      <c r="N180" s="12">
        <v>3.4616844075918221</v>
      </c>
      <c r="O180" s="102">
        <v>3.2525393678686876</v>
      </c>
      <c r="P180" s="60">
        <v>3.3268932915496556</v>
      </c>
      <c r="Q180" s="60">
        <v>3.5211407669047454</v>
      </c>
      <c r="R180" s="60">
        <v>3.138804833002526</v>
      </c>
      <c r="S180" s="60">
        <v>3.0761432878007455</v>
      </c>
      <c r="T180" s="60">
        <v>3.6591690243085599</v>
      </c>
      <c r="U180" s="60">
        <v>3.9491676983336443</v>
      </c>
      <c r="V180" s="60">
        <v>3.3444197304384153</v>
      </c>
      <c r="W180" s="60">
        <v>3.2525393678686876</v>
      </c>
      <c r="X180" s="60">
        <v>3.0767095507426561</v>
      </c>
      <c r="Y180" s="60">
        <v>2.6542307524860642</v>
      </c>
      <c r="Z180" s="60">
        <v>3.2629049201080864</v>
      </c>
      <c r="AA180" s="102"/>
      <c r="AB180" s="60">
        <v>3.3432029883512473</v>
      </c>
      <c r="AC180" s="60">
        <v>3.2293785939332795</v>
      </c>
      <c r="AD180" s="60">
        <v>3.5161635593439717</v>
      </c>
      <c r="AE180" s="60">
        <v>3.0706780807204814</v>
      </c>
      <c r="AF180" s="102">
        <v>2.7545950986829451</v>
      </c>
      <c r="AG180" s="102">
        <v>2.7545950986829451</v>
      </c>
      <c r="AH180" s="60">
        <v>3.2400506055580367</v>
      </c>
      <c r="AI180" s="60">
        <v>3.9454976157432444</v>
      </c>
      <c r="AJ180" s="102">
        <v>4.0841601008857245</v>
      </c>
      <c r="AK180" s="60">
        <v>3.3234956340093724</v>
      </c>
      <c r="AL180" s="60">
        <v>3.6352310601484352</v>
      </c>
      <c r="AM180" s="60">
        <v>2.7545950986829451</v>
      </c>
      <c r="AN180" s="102">
        <v>2.7545950986829451</v>
      </c>
      <c r="AO180" s="60">
        <v>4.0841601008857245</v>
      </c>
      <c r="AP180" s="60">
        <v>3.0094792317951709</v>
      </c>
      <c r="AQ180" s="60">
        <v>2.891493768524378</v>
      </c>
      <c r="AR180" s="60">
        <v>3.1624884501783752</v>
      </c>
      <c r="AS180" s="60"/>
      <c r="AV180" s="60"/>
      <c r="AW180" s="60"/>
      <c r="AX180" s="60"/>
      <c r="AY180" s="60"/>
    </row>
    <row r="181" spans="1:90" s="58" customFormat="1" x14ac:dyDescent="0.25">
      <c r="A181" s="89"/>
      <c r="B181" s="89"/>
      <c r="C181" s="89" t="s">
        <v>193</v>
      </c>
      <c r="D181" s="89"/>
      <c r="E181" s="89" t="s">
        <v>45</v>
      </c>
      <c r="F181" s="89">
        <v>2020</v>
      </c>
      <c r="G181" s="89" t="s">
        <v>71</v>
      </c>
      <c r="H181" s="99"/>
      <c r="I181" s="102">
        <v>2.7820365936525975</v>
      </c>
      <c r="J181" s="60">
        <v>3.4970234828038169</v>
      </c>
      <c r="K181" s="60">
        <v>3.5783587462593092</v>
      </c>
      <c r="L181" s="60">
        <v>3.0205278999702019</v>
      </c>
      <c r="M181" s="102">
        <v>2.9202719338929799</v>
      </c>
      <c r="N181" s="12">
        <v>3.4970234828038169</v>
      </c>
      <c r="O181" s="104">
        <v>3.2855531825773183</v>
      </c>
      <c r="P181" s="60">
        <v>3.3614657719454404</v>
      </c>
      <c r="Q181" s="60">
        <v>3.5572074414184764</v>
      </c>
      <c r="R181" s="60">
        <v>3.1680028593767844</v>
      </c>
      <c r="S181" s="60">
        <v>3.1074027952523902</v>
      </c>
      <c r="T181" s="60">
        <v>3.6973191484081616</v>
      </c>
      <c r="U181" s="60">
        <v>3.9905646846859324</v>
      </c>
      <c r="V181" s="60">
        <v>3.3780383443434445</v>
      </c>
      <c r="W181" s="60">
        <v>3.2855531825773183</v>
      </c>
      <c r="X181" s="60">
        <v>3.1081575110541855</v>
      </c>
      <c r="Y181" s="60">
        <v>2.6799388326947615</v>
      </c>
      <c r="Z181" s="60">
        <v>3.2954869985179087</v>
      </c>
      <c r="AA181" s="102"/>
      <c r="AB181" s="60">
        <v>3.3764368495833201</v>
      </c>
      <c r="AC181" s="60">
        <v>3.2630001455913513</v>
      </c>
      <c r="AD181" s="60">
        <v>3.5522566694744055</v>
      </c>
      <c r="AE181" s="60">
        <v>3.1020402366872499</v>
      </c>
      <c r="AF181" s="102">
        <v>2.7820365936525975</v>
      </c>
      <c r="AG181" s="102">
        <v>2.7820365936525975</v>
      </c>
      <c r="AH181" s="60">
        <v>3.2732844667901109</v>
      </c>
      <c r="AI181" s="60">
        <v>3.9867310959194548</v>
      </c>
      <c r="AJ181" s="102">
        <v>4.1270232263734616</v>
      </c>
      <c r="AK181" s="60">
        <v>3.3581370029188848</v>
      </c>
      <c r="AL181" s="60">
        <v>3.6737656874605191</v>
      </c>
      <c r="AM181" s="60">
        <v>2.7820365936525975</v>
      </c>
      <c r="AN181" s="102">
        <v>2.7820365936525975</v>
      </c>
      <c r="AO181" s="60">
        <v>4.1270232263734616</v>
      </c>
      <c r="AP181" s="60">
        <v>3.0395828456356511</v>
      </c>
      <c r="AQ181" s="60">
        <v>2.9202719338929799</v>
      </c>
      <c r="AR181" s="60">
        <v>3.1932353943116949</v>
      </c>
      <c r="AS181" s="60"/>
      <c r="AV181" s="60"/>
      <c r="AW181" s="60"/>
      <c r="AX181" s="60"/>
      <c r="AY181" s="60"/>
    </row>
    <row r="182" spans="1:90" s="58" customFormat="1" x14ac:dyDescent="0.25">
      <c r="A182" s="89"/>
      <c r="B182" s="89"/>
      <c r="C182" s="89" t="s">
        <v>193</v>
      </c>
      <c r="D182" s="89"/>
      <c r="E182" s="89" t="s">
        <v>45</v>
      </c>
      <c r="F182" s="89">
        <v>2030</v>
      </c>
      <c r="G182" s="89" t="s">
        <v>71</v>
      </c>
      <c r="H182" s="99"/>
      <c r="I182" s="102">
        <v>2.573059055037545</v>
      </c>
      <c r="J182" s="60">
        <v>3.2279028331124611</v>
      </c>
      <c r="K182" s="60">
        <v>3.3034958306506228</v>
      </c>
      <c r="L182" s="60">
        <v>2.7891559292376122</v>
      </c>
      <c r="M182" s="102">
        <v>2.7011151360859351</v>
      </c>
      <c r="N182" s="12">
        <v>3.2279028331124611</v>
      </c>
      <c r="O182" s="104">
        <v>3.034140285950051</v>
      </c>
      <c r="P182" s="60">
        <v>3.0981830366236904</v>
      </c>
      <c r="Q182" s="60">
        <v>3.2825458431985384</v>
      </c>
      <c r="R182" s="60">
        <v>2.9456486585266619</v>
      </c>
      <c r="S182" s="60">
        <v>2.8693496231206406</v>
      </c>
      <c r="T182" s="60">
        <v>3.4067912802650393</v>
      </c>
      <c r="U182" s="60">
        <v>3.6753107116954267</v>
      </c>
      <c r="V182" s="60">
        <v>3.1220196692205238</v>
      </c>
      <c r="W182" s="60">
        <v>3.034140285950051</v>
      </c>
      <c r="X182" s="60">
        <v>2.8686691979125341</v>
      </c>
      <c r="Y182" s="60">
        <v>2.4841619141823692</v>
      </c>
      <c r="Z182" s="60">
        <v>3.0473619398584892</v>
      </c>
      <c r="AA182" s="102"/>
      <c r="AB182" s="60">
        <v>3.1233482140467532</v>
      </c>
      <c r="AC182" s="60">
        <v>3.0069590983491161</v>
      </c>
      <c r="AD182" s="60">
        <v>3.2773937538657192</v>
      </c>
      <c r="AE182" s="60">
        <v>2.863205356632625</v>
      </c>
      <c r="AF182" s="102">
        <v>2.573059055037545</v>
      </c>
      <c r="AG182" s="102">
        <v>2.573059055037545</v>
      </c>
      <c r="AH182" s="60">
        <v>3.0201958312535448</v>
      </c>
      <c r="AI182" s="60">
        <v>3.6727222853467687</v>
      </c>
      <c r="AJ182" s="102">
        <v>3.8006040399668564</v>
      </c>
      <c r="AK182" s="60">
        <v>3.0943296550695232</v>
      </c>
      <c r="AL182" s="60">
        <v>3.3803096794684921</v>
      </c>
      <c r="AM182" s="60">
        <v>2.573059055037545</v>
      </c>
      <c r="AN182" s="102">
        <v>2.573059055037545</v>
      </c>
      <c r="AO182" s="60">
        <v>3.8006040399668564</v>
      </c>
      <c r="AP182" s="60">
        <v>2.8103322479273753</v>
      </c>
      <c r="AQ182" s="60">
        <v>2.7011151360859351</v>
      </c>
      <c r="AR182" s="60">
        <v>2.9590855889887355</v>
      </c>
      <c r="AS182" s="60"/>
      <c r="AV182" s="60"/>
      <c r="AW182" s="60"/>
      <c r="AX182" s="60"/>
      <c r="AY182" s="60"/>
    </row>
    <row r="183" spans="1:90" s="58" customFormat="1" x14ac:dyDescent="0.25">
      <c r="A183" s="89"/>
      <c r="B183" s="89"/>
      <c r="C183" s="89" t="s">
        <v>193</v>
      </c>
      <c r="D183" s="89"/>
      <c r="E183" s="89" t="s">
        <v>45</v>
      </c>
      <c r="F183" s="89">
        <v>2040</v>
      </c>
      <c r="G183" s="89" t="s">
        <v>71</v>
      </c>
      <c r="H183" s="99"/>
      <c r="I183" s="102">
        <v>2.3849792702839974</v>
      </c>
      <c r="J183" s="60">
        <v>2.9856942483902404</v>
      </c>
      <c r="K183" s="60">
        <v>3.0561192066028058</v>
      </c>
      <c r="L183" s="60">
        <v>2.5809211555782827</v>
      </c>
      <c r="M183" s="102">
        <v>2.5038740180595953</v>
      </c>
      <c r="N183" s="12">
        <v>2.9856942483902404</v>
      </c>
      <c r="O183" s="104">
        <v>2.8078686789855083</v>
      </c>
      <c r="P183" s="60">
        <v>2.861228574834116</v>
      </c>
      <c r="Q183" s="60">
        <v>3.0353504048005924</v>
      </c>
      <c r="R183" s="60">
        <v>2.7455298777615527</v>
      </c>
      <c r="S183" s="60">
        <v>2.6551017682020661</v>
      </c>
      <c r="T183" s="60">
        <v>3.1453161989362295</v>
      </c>
      <c r="U183" s="60">
        <v>3.3915821360039726</v>
      </c>
      <c r="V183" s="60">
        <v>2.8916028616098948</v>
      </c>
      <c r="W183" s="60">
        <v>2.8078686789855083</v>
      </c>
      <c r="X183" s="60">
        <v>2.653129716085048</v>
      </c>
      <c r="Y183" s="60">
        <v>2.3079626875212145</v>
      </c>
      <c r="Z183" s="60">
        <v>2.8240493870650121</v>
      </c>
      <c r="AA183" s="102"/>
      <c r="AB183" s="60">
        <v>2.8955684420638441</v>
      </c>
      <c r="AC183" s="60">
        <v>2.7765221558311048</v>
      </c>
      <c r="AD183" s="60">
        <v>3.0300171298179004</v>
      </c>
      <c r="AE183" s="60">
        <v>2.6482539645834628</v>
      </c>
      <c r="AF183" s="102">
        <v>2.3849792702839974</v>
      </c>
      <c r="AG183" s="102">
        <v>2.3849792702839974</v>
      </c>
      <c r="AH183" s="60">
        <v>2.7924160592706349</v>
      </c>
      <c r="AI183" s="60">
        <v>3.3901143558313502</v>
      </c>
      <c r="AJ183" s="102">
        <v>3.5068267722009128</v>
      </c>
      <c r="AK183" s="60">
        <v>2.856903042005098</v>
      </c>
      <c r="AL183" s="60">
        <v>3.1161992722756664</v>
      </c>
      <c r="AM183" s="60">
        <v>2.3849792702839974</v>
      </c>
      <c r="AN183" s="102">
        <v>2.3849792702839974</v>
      </c>
      <c r="AO183" s="60">
        <v>3.5068267722009128</v>
      </c>
      <c r="AP183" s="60">
        <v>2.6040067099899269</v>
      </c>
      <c r="AQ183" s="60">
        <v>2.5038740180595953</v>
      </c>
      <c r="AR183" s="60">
        <v>2.7483507641980762</v>
      </c>
      <c r="AS183" s="60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</row>
    <row r="184" spans="1:90" x14ac:dyDescent="0.25">
      <c r="A184" s="89"/>
      <c r="B184" s="89"/>
      <c r="C184" s="89" t="s">
        <v>193</v>
      </c>
      <c r="D184" s="89"/>
      <c r="E184" s="89" t="s">
        <v>45</v>
      </c>
      <c r="F184" s="89">
        <v>2050</v>
      </c>
      <c r="G184" s="89" t="s">
        <v>71</v>
      </c>
      <c r="H184" s="99"/>
      <c r="I184" s="102">
        <v>2.2157074640058041</v>
      </c>
      <c r="J184" s="60">
        <v>2.7677065221402404</v>
      </c>
      <c r="K184" s="60">
        <v>2.8334802449597691</v>
      </c>
      <c r="L184" s="60">
        <v>2.3935098592848849</v>
      </c>
      <c r="M184" s="102">
        <v>2.3263570118358885</v>
      </c>
      <c r="N184" s="12">
        <v>2.7677065221402404</v>
      </c>
      <c r="O184" s="104">
        <v>2.6042242327174221</v>
      </c>
      <c r="P184" s="60">
        <v>2.6479695592234993</v>
      </c>
      <c r="Q184" s="60">
        <v>2.8128745102424424</v>
      </c>
      <c r="R184" s="60">
        <v>2.5654229750729538</v>
      </c>
      <c r="S184" s="60">
        <v>2.4622786987753491</v>
      </c>
      <c r="T184" s="60">
        <v>2.9099886257403011</v>
      </c>
      <c r="U184" s="60">
        <v>3.1362264178816632</v>
      </c>
      <c r="V184" s="60">
        <v>2.6842277347603307</v>
      </c>
      <c r="W184" s="60">
        <v>2.6042242327174221</v>
      </c>
      <c r="X184" s="60">
        <v>2.4591441824403106</v>
      </c>
      <c r="Y184" s="60">
        <v>2.1493833835261755</v>
      </c>
      <c r="Z184" s="60">
        <v>2.6230680895508822</v>
      </c>
      <c r="AA184" s="102"/>
      <c r="AB184" s="60">
        <v>2.6905666472792245</v>
      </c>
      <c r="AC184" s="60">
        <v>2.5691289075648944</v>
      </c>
      <c r="AD184" s="60">
        <v>2.8073781681748646</v>
      </c>
      <c r="AE184" s="60">
        <v>2.4547977117392166</v>
      </c>
      <c r="AF184" s="102">
        <v>2.2157074640058041</v>
      </c>
      <c r="AG184" s="102">
        <v>2.2157074640058041</v>
      </c>
      <c r="AH184" s="60">
        <v>2.5874142644860161</v>
      </c>
      <c r="AI184" s="60">
        <v>3.1357672192674735</v>
      </c>
      <c r="AJ184" s="102">
        <v>3.2424272312115634</v>
      </c>
      <c r="AK184" s="60">
        <v>2.6432190902471158</v>
      </c>
      <c r="AL184" s="60">
        <v>2.878499905802125</v>
      </c>
      <c r="AM184" s="60">
        <v>2.2157074640058041</v>
      </c>
      <c r="AN184" s="102">
        <v>2.2157074640058041</v>
      </c>
      <c r="AO184" s="60">
        <v>3.2424272312115634</v>
      </c>
      <c r="AP184" s="60">
        <v>2.4183137258462235</v>
      </c>
      <c r="AQ184" s="60">
        <v>2.3263570118358885</v>
      </c>
      <c r="AR184" s="60">
        <v>2.5586894218864797</v>
      </c>
      <c r="AS184" s="60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</row>
    <row r="185" spans="1:90" x14ac:dyDescent="0.25">
      <c r="A185" s="89"/>
      <c r="B185" s="89" t="s">
        <v>46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</row>
    <row r="186" spans="1:90" s="88" customFormat="1" x14ac:dyDescent="0.25">
      <c r="A186" s="89" t="s">
        <v>73</v>
      </c>
      <c r="B186" s="89" t="s">
        <v>42</v>
      </c>
      <c r="C186" s="89"/>
      <c r="D186" s="89" t="s">
        <v>40</v>
      </c>
      <c r="E186" s="89" t="s">
        <v>41</v>
      </c>
      <c r="F186" s="89">
        <v>2005</v>
      </c>
      <c r="G186" s="89" t="s">
        <v>69</v>
      </c>
      <c r="H186" s="89"/>
      <c r="I186" s="97">
        <f>I187</f>
        <v>0.70179572499988263</v>
      </c>
      <c r="J186" s="97">
        <f t="shared" ref="J186:AR186" si="147">J187</f>
        <v>5.4988337568411589</v>
      </c>
      <c r="K186" s="97">
        <f t="shared" si="147"/>
        <v>23.619935380395987</v>
      </c>
      <c r="L186" s="97">
        <f t="shared" si="147"/>
        <v>2.007698990242011</v>
      </c>
      <c r="M186" s="97">
        <f t="shared" si="147"/>
        <v>1.286625495833118</v>
      </c>
      <c r="N186" s="97">
        <f t="shared" si="147"/>
        <v>17.192049611731573</v>
      </c>
      <c r="O186" s="97">
        <f t="shared" si="147"/>
        <v>1.3003117882544271</v>
      </c>
      <c r="P186" s="97">
        <f t="shared" si="147"/>
        <v>2.1137111878526587</v>
      </c>
      <c r="Q186" s="97">
        <f t="shared" si="147"/>
        <v>101.85823490123235</v>
      </c>
      <c r="R186" s="97">
        <f t="shared" si="147"/>
        <v>17.557713263440885</v>
      </c>
      <c r="S186" s="97">
        <f t="shared" si="147"/>
        <v>1.6095691507553205</v>
      </c>
      <c r="T186" s="97">
        <f t="shared" si="147"/>
        <v>20.840058519830624</v>
      </c>
      <c r="U186" s="97">
        <f t="shared" si="147"/>
        <v>8.0761922308110314</v>
      </c>
      <c r="V186" s="97">
        <f t="shared" si="147"/>
        <v>61.784283169882897</v>
      </c>
      <c r="W186" s="97">
        <f t="shared" si="147"/>
        <v>2.3129899657419872</v>
      </c>
      <c r="X186" s="97">
        <f t="shared" si="147"/>
        <v>4.9693178336440852E-2</v>
      </c>
      <c r="Y186" s="97">
        <f t="shared" si="147"/>
        <v>6.7166982290260826</v>
      </c>
      <c r="Z186" s="97">
        <f t="shared" si="147"/>
        <v>0.97808997919301888</v>
      </c>
      <c r="AA186" s="97">
        <f t="shared" si="147"/>
        <v>0.69813201079436082</v>
      </c>
      <c r="AB186" s="97">
        <f t="shared" si="147"/>
        <v>24.136792996189399</v>
      </c>
      <c r="AC186" s="97">
        <f t="shared" si="147"/>
        <v>0.80577691382063077</v>
      </c>
      <c r="AD186" s="97">
        <f t="shared" si="147"/>
        <v>0.80577691382063077</v>
      </c>
      <c r="AE186" s="97">
        <f t="shared" si="147"/>
        <v>0.42097714171576311</v>
      </c>
      <c r="AF186" s="97">
        <f t="shared" si="147"/>
        <v>0</v>
      </c>
      <c r="AG186" s="97">
        <f t="shared" si="147"/>
        <v>0.38672771513595705</v>
      </c>
      <c r="AH186" s="97">
        <f t="shared" si="147"/>
        <v>2.8923872195971971</v>
      </c>
      <c r="AI186" s="97">
        <f t="shared" si="147"/>
        <v>38.151723181739776</v>
      </c>
      <c r="AJ186" s="97">
        <f t="shared" si="147"/>
        <v>12.034530524934503</v>
      </c>
      <c r="AK186" s="97">
        <f t="shared" si="147"/>
        <v>14.413986265500034</v>
      </c>
      <c r="AL186" s="97">
        <f t="shared" si="147"/>
        <v>9.4168699594577809</v>
      </c>
      <c r="AM186" s="97">
        <f t="shared" si="147"/>
        <v>5.8482977083323551</v>
      </c>
      <c r="AN186" s="97">
        <f t="shared" si="147"/>
        <v>4.6666565703766798</v>
      </c>
      <c r="AO186" s="97">
        <f t="shared" si="147"/>
        <v>20.59708970211539</v>
      </c>
      <c r="AP186" s="97">
        <f t="shared" si="147"/>
        <v>0.71687904544281977</v>
      </c>
      <c r="AQ186" s="97">
        <f t="shared" si="147"/>
        <v>2.2683585033701386</v>
      </c>
      <c r="AR186" s="97">
        <f t="shared" si="147"/>
        <v>11.495331339050392</v>
      </c>
      <c r="AS186" s="97"/>
      <c r="AT186" s="11"/>
      <c r="AU186" s="11"/>
      <c r="AV186" s="11"/>
      <c r="AW186" s="12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</row>
    <row r="187" spans="1:90" x14ac:dyDescent="0.25">
      <c r="A187" s="89" t="s">
        <v>73</v>
      </c>
      <c r="B187" s="89" t="s">
        <v>42</v>
      </c>
      <c r="C187" s="89"/>
      <c r="D187" s="89" t="s">
        <v>40</v>
      </c>
      <c r="E187" s="89" t="s">
        <v>41</v>
      </c>
      <c r="F187" s="89">
        <v>2010</v>
      </c>
      <c r="G187" s="89" t="s">
        <v>69</v>
      </c>
      <c r="H187" s="89"/>
      <c r="I187" s="105">
        <v>0.70179572499988263</v>
      </c>
      <c r="J187" s="66">
        <v>5.4988337568411589</v>
      </c>
      <c r="K187" s="66">
        <v>23.619935380395987</v>
      </c>
      <c r="L187" s="66">
        <v>2.007698990242011</v>
      </c>
      <c r="M187" s="105">
        <v>1.286625495833118</v>
      </c>
      <c r="N187" s="105">
        <v>17.192049611731573</v>
      </c>
      <c r="O187" s="13">
        <v>1.3003117882544271</v>
      </c>
      <c r="P187" s="66">
        <v>2.1137111878526587</v>
      </c>
      <c r="Q187" s="66">
        <v>101.85823490123235</v>
      </c>
      <c r="R187" s="66">
        <v>17.557713263440885</v>
      </c>
      <c r="S187" s="66">
        <v>1.6095691507553205</v>
      </c>
      <c r="T187" s="66">
        <v>20.840058519830624</v>
      </c>
      <c r="U187" s="66">
        <v>8.0761922308110314</v>
      </c>
      <c r="V187" s="66">
        <v>61.784283169882897</v>
      </c>
      <c r="W187" s="66">
        <v>2.3129899657419872</v>
      </c>
      <c r="X187" s="66">
        <v>4.9693178336440852E-2</v>
      </c>
      <c r="Y187" s="66">
        <v>6.7166982290260826</v>
      </c>
      <c r="Z187" s="66">
        <v>0.97808997919301888</v>
      </c>
      <c r="AA187" s="102">
        <v>0.69813201079436082</v>
      </c>
      <c r="AB187" s="66">
        <v>24.136792996189399</v>
      </c>
      <c r="AC187" s="66">
        <v>0.80577691382063077</v>
      </c>
      <c r="AD187" s="66">
        <v>0.80577691382063077</v>
      </c>
      <c r="AE187" s="66">
        <v>0.42097714171576311</v>
      </c>
      <c r="AF187" s="105">
        <v>0</v>
      </c>
      <c r="AG187" s="66">
        <v>0.38672771513595705</v>
      </c>
      <c r="AH187" s="66">
        <v>2.8923872195971971</v>
      </c>
      <c r="AI187" s="66">
        <v>38.151723181739776</v>
      </c>
      <c r="AJ187" s="66">
        <v>12.034530524934503</v>
      </c>
      <c r="AK187" s="66">
        <v>14.413986265500034</v>
      </c>
      <c r="AL187" s="66">
        <v>9.4168699594577809</v>
      </c>
      <c r="AM187" s="66">
        <v>5.8482977083323551</v>
      </c>
      <c r="AN187" s="66">
        <v>4.6666565703766798</v>
      </c>
      <c r="AO187" s="66">
        <v>20.59708970211539</v>
      </c>
      <c r="AP187" s="66">
        <v>0.71687904544281977</v>
      </c>
      <c r="AQ187" s="66">
        <v>2.2683585033701386</v>
      </c>
      <c r="AR187" s="66">
        <v>11.495331339050392</v>
      </c>
      <c r="AS187" s="66"/>
      <c r="AT187" s="11"/>
      <c r="AU187" s="12">
        <f>SUM(J187:L187,O187:Z187,AB187:AE187,AH187:AI187,AK187:AM187,AO187:AR187)</f>
        <v>388.29426058198925</v>
      </c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</row>
    <row r="188" spans="1:90" x14ac:dyDescent="0.25">
      <c r="A188" s="89"/>
      <c r="B188" s="89" t="s">
        <v>42</v>
      </c>
      <c r="C188" s="89"/>
      <c r="D188" s="89" t="s">
        <v>40</v>
      </c>
      <c r="E188" s="89" t="s">
        <v>41</v>
      </c>
      <c r="F188" s="89">
        <v>2020</v>
      </c>
      <c r="G188" s="89" t="s">
        <v>69</v>
      </c>
      <c r="H188" s="99"/>
      <c r="I188" s="105">
        <v>0.7302561562784553</v>
      </c>
      <c r="J188" s="66">
        <v>5.2696328229141285</v>
      </c>
      <c r="K188" s="66">
        <v>22.84137174107958</v>
      </c>
      <c r="L188" s="66">
        <v>2.1548420434210098</v>
      </c>
      <c r="M188" s="105">
        <v>1.3388029531771681</v>
      </c>
      <c r="N188" s="105">
        <v>17.261832009262204</v>
      </c>
      <c r="O188" s="13">
        <v>1.2647995247496406</v>
      </c>
      <c r="P188" s="66">
        <v>2.2185580715161191</v>
      </c>
      <c r="Q188" s="66">
        <v>89.726149211299926</v>
      </c>
      <c r="R188" s="66">
        <v>16.588212225826677</v>
      </c>
      <c r="S188" s="66">
        <v>1.844607477688641</v>
      </c>
      <c r="T188" s="66">
        <v>19.562370820168894</v>
      </c>
      <c r="U188" s="66">
        <v>8.0220904703810589</v>
      </c>
      <c r="V188" s="66">
        <v>58.366532312454083</v>
      </c>
      <c r="W188" s="66">
        <v>1.9776673406284362</v>
      </c>
      <c r="X188" s="66">
        <v>5.1743891811114488E-2</v>
      </c>
      <c r="Y188" s="66">
        <v>6.1182891664812757</v>
      </c>
      <c r="Z188" s="66">
        <v>1.0225977129137549</v>
      </c>
      <c r="AA188" s="102">
        <v>0.70660135653085332</v>
      </c>
      <c r="AB188" s="66">
        <v>22.219524344781153</v>
      </c>
      <c r="AC188" s="66">
        <v>0.85884360605905374</v>
      </c>
      <c r="AD188" s="66">
        <v>8.4952418483896674E-2</v>
      </c>
      <c r="AE188" s="66">
        <v>0.47428427568627995</v>
      </c>
      <c r="AF188" s="105">
        <v>0</v>
      </c>
      <c r="AG188" s="66">
        <v>0.42175185002221538</v>
      </c>
      <c r="AH188" s="66">
        <v>2.8699813343904377</v>
      </c>
      <c r="AI188" s="66">
        <v>36.028149956368395</v>
      </c>
      <c r="AJ188" s="66">
        <v>12.719833025831978</v>
      </c>
      <c r="AK188" s="66">
        <v>16.485284286805626</v>
      </c>
      <c r="AL188" s="66">
        <v>8.3438244316041441</v>
      </c>
      <c r="AM188" s="66">
        <v>6.0854679689871274</v>
      </c>
      <c r="AN188" s="66">
        <v>5.3019145913165717</v>
      </c>
      <c r="AO188" s="66">
        <v>20.026359915463424</v>
      </c>
      <c r="AP188" s="66">
        <v>0.69628025865893339</v>
      </c>
      <c r="AQ188" s="66">
        <v>2.4377002262870149</v>
      </c>
      <c r="AR188" s="66">
        <v>11.568089343722614</v>
      </c>
      <c r="AS188" s="66"/>
      <c r="AT188" s="11"/>
      <c r="AU188" s="11"/>
      <c r="AV188" s="12">
        <f>SUM(J188:L188,O188:Z188,AB188:AE188,AH188:AI188,AK188:AM188,AO188:AR188)</f>
        <v>365.20820720063244</v>
      </c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</row>
    <row r="189" spans="1:90" x14ac:dyDescent="0.25">
      <c r="A189" s="89"/>
      <c r="B189" s="89" t="s">
        <v>42</v>
      </c>
      <c r="C189" s="89"/>
      <c r="D189" s="89" t="s">
        <v>40</v>
      </c>
      <c r="E189" s="89" t="s">
        <v>41</v>
      </c>
      <c r="F189" s="89">
        <v>2030</v>
      </c>
      <c r="G189" s="89" t="s">
        <v>69</v>
      </c>
      <c r="H189" s="99"/>
      <c r="I189" s="105">
        <v>0.769820164257216</v>
      </c>
      <c r="J189" s="66">
        <v>5.4784825099230172</v>
      </c>
      <c r="K189" s="66">
        <v>24.584392303638655</v>
      </c>
      <c r="L189" s="66">
        <v>2.3228693968676466</v>
      </c>
      <c r="M189" s="105">
        <v>1.4113369678048961</v>
      </c>
      <c r="N189" s="105">
        <v>18.714112314152018</v>
      </c>
      <c r="O189" s="13">
        <v>1.4597248693140918</v>
      </c>
      <c r="P189" s="66">
        <v>2.4821996988143638</v>
      </c>
      <c r="Q189" s="66">
        <v>85.725237805369431</v>
      </c>
      <c r="R189" s="66">
        <v>17.529010201977833</v>
      </c>
      <c r="S189" s="66">
        <v>2.1563963151843502</v>
      </c>
      <c r="T189" s="66">
        <v>21.456573668165348</v>
      </c>
      <c r="U189" s="66">
        <v>8.5990907335894171</v>
      </c>
      <c r="V189" s="66">
        <v>61.577508984092638</v>
      </c>
      <c r="W189" s="66">
        <v>2.1109065787657291</v>
      </c>
      <c r="X189" s="66">
        <v>5.8021648321212815E-2</v>
      </c>
      <c r="Y189" s="66">
        <v>6.6115041621780923</v>
      </c>
      <c r="Z189" s="66">
        <v>1.3143034663017659</v>
      </c>
      <c r="AA189" s="102">
        <v>0.75827995448289287</v>
      </c>
      <c r="AB189" s="66">
        <v>23.577359119690861</v>
      </c>
      <c r="AC189" s="66">
        <v>0.96286456455474012</v>
      </c>
      <c r="AD189" s="66">
        <v>9.6064903155553841E-2</v>
      </c>
      <c r="AE189" s="66">
        <v>0.56394056881476773</v>
      </c>
      <c r="AF189" s="105">
        <v>0</v>
      </c>
      <c r="AG189" s="66">
        <v>0.52504630215880932</v>
      </c>
      <c r="AH189" s="66">
        <v>3.2819778559344548</v>
      </c>
      <c r="AI189" s="66">
        <v>36.4991655048293</v>
      </c>
      <c r="AJ189" s="66">
        <v>14.414419074904604</v>
      </c>
      <c r="AK189" s="66">
        <v>18.440248710048543</v>
      </c>
      <c r="AL189" s="66">
        <v>8.9657203457111745</v>
      </c>
      <c r="AM189" s="66">
        <v>6.4151680354768006</v>
      </c>
      <c r="AN189" s="66">
        <v>6.9514287417611786</v>
      </c>
      <c r="AO189" s="66">
        <v>21.111382795251583</v>
      </c>
      <c r="AP189" s="66">
        <v>0.73755379030439938</v>
      </c>
      <c r="AQ189" s="66">
        <v>2.8541467246365753</v>
      </c>
      <c r="AR189" s="66">
        <v>13.142215552405288</v>
      </c>
      <c r="AS189" s="66"/>
      <c r="AT189" s="11"/>
      <c r="AU189" s="11"/>
      <c r="AV189" s="11"/>
      <c r="AW189" s="12">
        <f>SUM(J189:L189,O189:Z189,AB189:AE189,AH189:AI189,AK189:AM189,AO189:AR189)</f>
        <v>380.11403081331758</v>
      </c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</row>
    <row r="190" spans="1:90" x14ac:dyDescent="0.25">
      <c r="A190" s="89"/>
      <c r="B190" s="89" t="s">
        <v>42</v>
      </c>
      <c r="C190" s="89"/>
      <c r="D190" s="89" t="s">
        <v>40</v>
      </c>
      <c r="E190" s="89" t="s">
        <v>41</v>
      </c>
      <c r="F190" s="89">
        <v>2040</v>
      </c>
      <c r="G190" s="89" t="s">
        <v>69</v>
      </c>
      <c r="H190" s="99"/>
      <c r="I190" s="105">
        <v>0.7894496031545073</v>
      </c>
      <c r="J190" s="66">
        <v>5.6912802305625094</v>
      </c>
      <c r="K190" s="66">
        <v>26.796214670847803</v>
      </c>
      <c r="L190" s="66">
        <v>2.471742879400161</v>
      </c>
      <c r="M190" s="105">
        <v>1.4473242724499302</v>
      </c>
      <c r="N190" s="105">
        <v>20.033995897574428</v>
      </c>
      <c r="O190" s="13">
        <v>1.6792337565936299</v>
      </c>
      <c r="P190" s="66">
        <v>2.6894677799739544</v>
      </c>
      <c r="Q190" s="66">
        <v>80.90402765291816</v>
      </c>
      <c r="R190" s="66">
        <v>18.544191004687086</v>
      </c>
      <c r="S190" s="66">
        <v>2.3533530872453734</v>
      </c>
      <c r="T190" s="66">
        <v>22.010470769002808</v>
      </c>
      <c r="U190" s="66">
        <v>9.2640380656759209</v>
      </c>
      <c r="V190" s="66">
        <v>63.800350222771272</v>
      </c>
      <c r="W190" s="66">
        <v>2.2240809168182309</v>
      </c>
      <c r="X190" s="66">
        <v>6.1337736909742584E-2</v>
      </c>
      <c r="Y190" s="66">
        <v>6.8222288788476888</v>
      </c>
      <c r="Z190" s="66">
        <v>1.5064357047961223</v>
      </c>
      <c r="AA190" s="102">
        <v>0.79078987226380748</v>
      </c>
      <c r="AB190" s="66">
        <v>24.523103730403978</v>
      </c>
      <c r="AC190" s="66">
        <v>1.0379552286435141</v>
      </c>
      <c r="AD190" s="66">
        <v>0.10721989770724852</v>
      </c>
      <c r="AE190" s="66">
        <v>0.59413554098419596</v>
      </c>
      <c r="AF190" s="105">
        <v>0</v>
      </c>
      <c r="AG190" s="66">
        <v>0.67270017011529248</v>
      </c>
      <c r="AH190" s="66">
        <v>3.5619568362042582</v>
      </c>
      <c r="AI190" s="66">
        <v>36.867828001577578</v>
      </c>
      <c r="AJ190" s="66">
        <v>16.801263780511356</v>
      </c>
      <c r="AK190" s="66">
        <v>19.3975216611524</v>
      </c>
      <c r="AL190" s="66">
        <v>9.3127034532564004</v>
      </c>
      <c r="AM190" s="66">
        <v>6.578746692954228</v>
      </c>
      <c r="AN190" s="66">
        <v>9.2636626675978064</v>
      </c>
      <c r="AO190" s="66">
        <v>22.054033393060195</v>
      </c>
      <c r="AP190" s="66">
        <v>0.75081980573479912</v>
      </c>
      <c r="AQ190" s="66">
        <v>2.9294020947813544</v>
      </c>
      <c r="AR190" s="66">
        <v>14.883284175420217</v>
      </c>
      <c r="AS190" s="66"/>
      <c r="AT190" s="11"/>
      <c r="AU190" s="11"/>
      <c r="AV190" s="11"/>
      <c r="AW190" s="12"/>
      <c r="AX190" s="12">
        <f>SUM(J190:L190,O190:Z190,AB190:AE190,AH190:AI190,AK190:AM190,AO190:AR190)</f>
        <v>389.4171638689308</v>
      </c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</row>
    <row r="191" spans="1:90" x14ac:dyDescent="0.25">
      <c r="A191" s="89"/>
      <c r="B191" s="89" t="s">
        <v>42</v>
      </c>
      <c r="C191" s="89"/>
      <c r="D191" s="89" t="s">
        <v>40</v>
      </c>
      <c r="E191" s="91" t="s">
        <v>41</v>
      </c>
      <c r="F191" s="91">
        <v>2050</v>
      </c>
      <c r="G191" s="91" t="s">
        <v>69</v>
      </c>
      <c r="H191" s="100"/>
      <c r="I191" s="105">
        <v>0.80851122219187288</v>
      </c>
      <c r="J191" s="110">
        <v>5.9134290648925516</v>
      </c>
      <c r="K191" s="110">
        <v>29.179115565935728</v>
      </c>
      <c r="L191" s="110">
        <v>2.6210593090238503</v>
      </c>
      <c r="M191" s="105">
        <v>1.4822705740184337</v>
      </c>
      <c r="N191" s="105">
        <v>21.234488281184451</v>
      </c>
      <c r="O191" s="111">
        <v>1.9252599905591539</v>
      </c>
      <c r="P191" s="110">
        <v>2.9046251189190531</v>
      </c>
      <c r="Q191" s="110">
        <v>76.357590132661841</v>
      </c>
      <c r="R191" s="110">
        <v>19.639283204849715</v>
      </c>
      <c r="S191" s="110">
        <v>2.5611894117079133</v>
      </c>
      <c r="T191" s="110">
        <v>22.555532751620095</v>
      </c>
      <c r="U191" s="110">
        <v>9.9672070589121411</v>
      </c>
      <c r="V191" s="110">
        <v>66.190156694976636</v>
      </c>
      <c r="W191" s="110">
        <v>2.3352183760093239</v>
      </c>
      <c r="X191" s="110">
        <v>6.4668013759467055E-2</v>
      </c>
      <c r="Y191" s="110">
        <v>7.0398089073744519</v>
      </c>
      <c r="Z191" s="110">
        <v>1.7215038694642537</v>
      </c>
      <c r="AA191" s="102">
        <v>0.80279790805243212</v>
      </c>
      <c r="AB191" s="110">
        <v>25.488479638170315</v>
      </c>
      <c r="AC191" s="110">
        <v>1.1162299777638529</v>
      </c>
      <c r="AD191" s="110">
        <v>0.11927498363952084</v>
      </c>
      <c r="AE191" s="110">
        <v>0.62378917520116084</v>
      </c>
      <c r="AF191" s="105">
        <v>0</v>
      </c>
      <c r="AG191" s="110">
        <v>0.88237028501172876</v>
      </c>
      <c r="AH191" s="110">
        <v>3.852447584553782</v>
      </c>
      <c r="AI191" s="110">
        <v>37.287605322704529</v>
      </c>
      <c r="AJ191" s="110">
        <v>19.993663353770437</v>
      </c>
      <c r="AK191" s="110">
        <v>20.338446167196349</v>
      </c>
      <c r="AL191" s="110">
        <v>9.6828149819841727</v>
      </c>
      <c r="AM191" s="110">
        <v>6.7375935182656077</v>
      </c>
      <c r="AN191" s="110">
        <v>12.506657717883771</v>
      </c>
      <c r="AO191" s="110">
        <v>23.085759601681264</v>
      </c>
      <c r="AP191" s="110">
        <v>0.76385265774801892</v>
      </c>
      <c r="AQ191" s="110">
        <v>2.9981287686729141</v>
      </c>
      <c r="AR191" s="110">
        <v>16.811490410557532</v>
      </c>
      <c r="AS191" s="119"/>
      <c r="AT191" s="11"/>
      <c r="AU191" s="11"/>
      <c r="AV191" s="11"/>
      <c r="AW191" s="12"/>
      <c r="AX191" s="12"/>
      <c r="AY191" s="12">
        <f>SUM(J191:L191,O191:Z191,AB191:AE191,AH191:AI191,AK191:AM191,AO191:AR191)</f>
        <v>399.88156025880522</v>
      </c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</row>
    <row r="192" spans="1:90" x14ac:dyDescent="0.25">
      <c r="A192" s="89"/>
      <c r="B192" s="89"/>
      <c r="C192" s="89" t="s">
        <v>193</v>
      </c>
      <c r="D192" s="89"/>
      <c r="E192" s="89" t="s">
        <v>45</v>
      </c>
      <c r="F192" s="89">
        <v>2005</v>
      </c>
      <c r="G192" s="89" t="s">
        <v>69</v>
      </c>
      <c r="H192" s="89"/>
      <c r="I192" s="78">
        <f>I193</f>
        <v>0.16142258534909676</v>
      </c>
      <c r="J192" s="78">
        <f t="shared" ref="J192:AR192" si="148">J193</f>
        <v>0.17302990651542829</v>
      </c>
      <c r="K192" s="78">
        <f t="shared" si="148"/>
        <v>5.7042603902758407E-2</v>
      </c>
      <c r="L192" s="78">
        <f t="shared" si="148"/>
        <v>4.87952325618651E-5</v>
      </c>
      <c r="M192" s="78">
        <f t="shared" si="148"/>
        <v>1.980037202347926E-2</v>
      </c>
      <c r="N192" s="78">
        <f t="shared" si="148"/>
        <v>0.17302990651542829</v>
      </c>
      <c r="O192" s="78">
        <f t="shared" si="148"/>
        <v>5.5171223739208589E-3</v>
      </c>
      <c r="P192" s="78">
        <f t="shared" si="148"/>
        <v>3.1909147589562073E-4</v>
      </c>
      <c r="Q192" s="78">
        <f t="shared" si="148"/>
        <v>6.8025638383179099E-2</v>
      </c>
      <c r="R192" s="78">
        <f t="shared" si="148"/>
        <v>3.6862849772614022E-3</v>
      </c>
      <c r="S192" s="78">
        <f t="shared" si="148"/>
        <v>6.554975200385638E-3</v>
      </c>
      <c r="T192" s="78">
        <f t="shared" si="148"/>
        <v>2.1402512011669335E-4</v>
      </c>
      <c r="U192" s="78">
        <f t="shared" si="148"/>
        <v>5.3136090377664189E-2</v>
      </c>
      <c r="V192" s="78">
        <f t="shared" si="148"/>
        <v>7.7198386244814371E-2</v>
      </c>
      <c r="W192" s="78">
        <f t="shared" si="148"/>
        <v>8.4449005908455166E-2</v>
      </c>
      <c r="X192" s="78">
        <f t="shared" si="148"/>
        <v>3.1978843061925555E-2</v>
      </c>
      <c r="Y192" s="78">
        <f t="shared" si="148"/>
        <v>3.7666761465468225E-3</v>
      </c>
      <c r="Z192" s="78">
        <f t="shared" si="148"/>
        <v>4.2891361411746827E-2</v>
      </c>
      <c r="AA192" s="78">
        <f t="shared" si="148"/>
        <v>2.7553688301156284E-3</v>
      </c>
      <c r="AB192" s="78">
        <f t="shared" si="148"/>
        <v>8.4449005908455166E-2</v>
      </c>
      <c r="AC192" s="78">
        <f t="shared" si="148"/>
        <v>6.0102126315386237E-2</v>
      </c>
      <c r="AD192" s="78">
        <f t="shared" si="148"/>
        <v>2.4606065944219745E-4</v>
      </c>
      <c r="AE192" s="78">
        <f t="shared" si="148"/>
        <v>2.4606065944219745E-4</v>
      </c>
      <c r="AF192" s="78">
        <f t="shared" si="148"/>
        <v>0.16142258534909676</v>
      </c>
      <c r="AG192" s="78">
        <f t="shared" si="148"/>
        <v>9.8139652437200339E-2</v>
      </c>
      <c r="AH192" s="78">
        <f t="shared" si="148"/>
        <v>3.0539455440695438E-5</v>
      </c>
      <c r="AI192" s="78">
        <f t="shared" si="148"/>
        <v>5.8722163297585908E-2</v>
      </c>
      <c r="AJ192" s="78">
        <f t="shared" si="148"/>
        <v>4.1061513889641341E-3</v>
      </c>
      <c r="AK192" s="78">
        <f t="shared" si="148"/>
        <v>2.5317600945144875E-3</v>
      </c>
      <c r="AL192" s="78">
        <f t="shared" si="148"/>
        <v>4.4840134529699552E-3</v>
      </c>
      <c r="AM192" s="78">
        <f t="shared" si="148"/>
        <v>0.16142258534909676</v>
      </c>
      <c r="AN192" s="78">
        <f t="shared" si="148"/>
        <v>0.16142258534909676</v>
      </c>
      <c r="AO192" s="78">
        <f t="shared" si="148"/>
        <v>2.7553688301156284E-3</v>
      </c>
      <c r="AP192" s="78">
        <f t="shared" si="148"/>
        <v>0.14794629516342342</v>
      </c>
      <c r="AQ192" s="78">
        <f t="shared" si="148"/>
        <v>1.980037202347926E-2</v>
      </c>
      <c r="AR192" s="78">
        <f t="shared" si="148"/>
        <v>4.0295009653540131E-2</v>
      </c>
      <c r="AS192" s="78"/>
    </row>
    <row r="193" spans="1:51" x14ac:dyDescent="0.25">
      <c r="A193" s="89"/>
      <c r="B193" s="89"/>
      <c r="C193" s="89" t="s">
        <v>193</v>
      </c>
      <c r="D193" s="89"/>
      <c r="E193" s="89" t="s">
        <v>45</v>
      </c>
      <c r="F193" s="89">
        <v>2010</v>
      </c>
      <c r="G193" s="89" t="s">
        <v>69</v>
      </c>
      <c r="H193" s="89"/>
      <c r="I193" s="102">
        <v>0.16142258534909676</v>
      </c>
      <c r="J193" s="60">
        <v>0.17302990651542829</v>
      </c>
      <c r="K193" s="60">
        <v>5.7042603902758407E-2</v>
      </c>
      <c r="L193" s="60">
        <v>4.87952325618651E-5</v>
      </c>
      <c r="M193" s="102">
        <v>1.980037202347926E-2</v>
      </c>
      <c r="N193" s="60">
        <v>0.17302990651542829</v>
      </c>
      <c r="O193" s="12">
        <v>5.5171223739208589E-3</v>
      </c>
      <c r="P193" s="60">
        <v>3.1909147589562073E-4</v>
      </c>
      <c r="Q193" s="60">
        <v>6.8025638383179099E-2</v>
      </c>
      <c r="R193" s="60">
        <v>3.6862849772614022E-3</v>
      </c>
      <c r="S193" s="60">
        <v>6.554975200385638E-3</v>
      </c>
      <c r="T193" s="60">
        <v>2.1402512011669335E-4</v>
      </c>
      <c r="U193" s="60">
        <v>5.3136090377664189E-2</v>
      </c>
      <c r="V193" s="60">
        <v>7.7198386244814371E-2</v>
      </c>
      <c r="W193" s="60">
        <v>8.4449005908455166E-2</v>
      </c>
      <c r="X193" s="60">
        <v>3.1978843061925555E-2</v>
      </c>
      <c r="Y193" s="60">
        <v>3.7666761465468225E-3</v>
      </c>
      <c r="Z193" s="60">
        <v>4.2891361411746827E-2</v>
      </c>
      <c r="AA193" s="60">
        <v>2.7553688301156284E-3</v>
      </c>
      <c r="AB193" s="60">
        <v>8.4449005908455166E-2</v>
      </c>
      <c r="AC193" s="60">
        <v>6.0102126315386237E-2</v>
      </c>
      <c r="AD193" s="60">
        <v>2.4606065944219745E-4</v>
      </c>
      <c r="AE193" s="60">
        <v>2.4606065944219745E-4</v>
      </c>
      <c r="AF193" s="102">
        <v>0.16142258534909676</v>
      </c>
      <c r="AG193" s="60">
        <v>9.8139652437200339E-2</v>
      </c>
      <c r="AH193" s="60">
        <v>3.0539455440695438E-5</v>
      </c>
      <c r="AI193" s="60">
        <v>5.8722163297585908E-2</v>
      </c>
      <c r="AJ193" s="60">
        <v>4.1061513889641341E-3</v>
      </c>
      <c r="AK193" s="60">
        <v>2.5317600945144875E-3</v>
      </c>
      <c r="AL193" s="60">
        <v>4.4840134529699552E-3</v>
      </c>
      <c r="AM193" s="60">
        <v>0.16142258534909676</v>
      </c>
      <c r="AN193" s="102">
        <v>0.16142258534909676</v>
      </c>
      <c r="AO193" s="60">
        <v>2.7553688301156284E-3</v>
      </c>
      <c r="AP193" s="60">
        <v>0.14794629516342342</v>
      </c>
      <c r="AQ193" s="60">
        <v>1.980037202347926E-2</v>
      </c>
      <c r="AR193" s="60">
        <v>4.0295009653540131E-2</v>
      </c>
      <c r="AS193" s="60"/>
    </row>
    <row r="194" spans="1:51" x14ac:dyDescent="0.25">
      <c r="A194" s="89"/>
      <c r="B194" s="89"/>
      <c r="C194" s="89" t="s">
        <v>193</v>
      </c>
      <c r="D194" s="89"/>
      <c r="E194" s="89" t="s">
        <v>45</v>
      </c>
      <c r="F194" s="89">
        <v>2020</v>
      </c>
      <c r="G194" s="89" t="s">
        <v>69</v>
      </c>
      <c r="H194" s="99"/>
      <c r="I194" s="102">
        <v>0.17096390982924567</v>
      </c>
      <c r="J194" s="60">
        <v>0.20771025109023195</v>
      </c>
      <c r="K194" s="60">
        <v>7.0430664164949044E-2</v>
      </c>
      <c r="L194" s="60">
        <v>6.3434622016612143E-5</v>
      </c>
      <c r="M194" s="102">
        <v>2.4259530135074689E-2</v>
      </c>
      <c r="N194" s="60">
        <v>0.20771025109023195</v>
      </c>
      <c r="O194" s="12">
        <v>6.9640781685982806E-3</v>
      </c>
      <c r="P194" s="60">
        <v>3.5081545321698595E-4</v>
      </c>
      <c r="Q194" s="60">
        <v>8.4386211192343602E-2</v>
      </c>
      <c r="R194" s="60">
        <v>4.5688454260772171E-3</v>
      </c>
      <c r="S194" s="60">
        <v>6.3375317272285018E-3</v>
      </c>
      <c r="T194" s="60">
        <v>2.6404200617494145E-4</v>
      </c>
      <c r="U194" s="60">
        <v>6.4445053548415954E-2</v>
      </c>
      <c r="V194" s="60">
        <v>9.7486631906594012E-2</v>
      </c>
      <c r="W194" s="68">
        <v>0.10612520355583799</v>
      </c>
      <c r="X194" s="60">
        <v>4.0460041093785343E-2</v>
      </c>
      <c r="Y194" s="60">
        <v>4.7402723866510031E-3</v>
      </c>
      <c r="Z194" s="60">
        <v>4.9675196864339077E-2</v>
      </c>
      <c r="AA194" s="60">
        <v>3.6873466284242868E-3</v>
      </c>
      <c r="AB194" s="60">
        <v>0.10612520355583799</v>
      </c>
      <c r="AC194" s="60">
        <v>5.9711205314269038E-2</v>
      </c>
      <c r="AD194" s="60">
        <v>8.1588885227622666E-4</v>
      </c>
      <c r="AE194" s="60">
        <v>2.41107984301965E-4</v>
      </c>
      <c r="AF194" s="102">
        <v>0.17096390982924567</v>
      </c>
      <c r="AG194" s="60">
        <v>0.10035070096573208</v>
      </c>
      <c r="AH194" s="60">
        <v>3.4227324776696025E-5</v>
      </c>
      <c r="AI194" s="60">
        <v>7.2182046377837344E-2</v>
      </c>
      <c r="AJ194" s="60">
        <v>5.0577814779852407E-3</v>
      </c>
      <c r="AK194" s="60">
        <v>3.2295262128591955E-3</v>
      </c>
      <c r="AL194" s="60">
        <v>5.8307821624714751E-3</v>
      </c>
      <c r="AM194" s="60">
        <v>0.17096390982924567</v>
      </c>
      <c r="AN194" s="102">
        <v>0.17096390982924567</v>
      </c>
      <c r="AO194" s="60">
        <v>3.6873466284242868E-3</v>
      </c>
      <c r="AP194" s="60">
        <v>0.1779730861996871</v>
      </c>
      <c r="AQ194" s="60">
        <v>2.4259530135074689E-2</v>
      </c>
      <c r="AR194" s="60">
        <v>4.7722495051386926E-2</v>
      </c>
      <c r="AS194" s="60"/>
    </row>
    <row r="195" spans="1:51" x14ac:dyDescent="0.25">
      <c r="A195" s="89"/>
      <c r="B195" s="89"/>
      <c r="C195" s="89" t="s">
        <v>193</v>
      </c>
      <c r="D195" s="89"/>
      <c r="E195" s="89" t="s">
        <v>45</v>
      </c>
      <c r="F195" s="89">
        <v>2030</v>
      </c>
      <c r="G195" s="89" t="s">
        <v>69</v>
      </c>
      <c r="H195" s="99"/>
      <c r="I195" s="102">
        <v>0.134079038085994</v>
      </c>
      <c r="J195" s="60">
        <v>0.17615534384294296</v>
      </c>
      <c r="K195" s="60">
        <v>5.881530617525927E-2</v>
      </c>
      <c r="L195" s="60">
        <v>5.7091686431564922E-5</v>
      </c>
      <c r="M195" s="102">
        <v>2.0676406159566271E-2</v>
      </c>
      <c r="N195" s="60">
        <v>0.17615534384294296</v>
      </c>
      <c r="O195" s="12">
        <v>5.6832478224693728E-3</v>
      </c>
      <c r="P195" s="60">
        <v>2.6960594862257997E-4</v>
      </c>
      <c r="Q195" s="60">
        <v>7.3256590635161073E-2</v>
      </c>
      <c r="R195" s="60">
        <v>3.900375382818397E-3</v>
      </c>
      <c r="S195" s="60">
        <v>4.5173405038133746E-3</v>
      </c>
      <c r="T195" s="60">
        <v>2.1412977729230758E-4</v>
      </c>
      <c r="U195" s="60">
        <v>5.4474620512891439E-2</v>
      </c>
      <c r="V195" s="60">
        <v>8.4430315188965099E-2</v>
      </c>
      <c r="W195" s="68">
        <v>8.7884806037153068E-2</v>
      </c>
      <c r="X195" s="60">
        <v>3.5488316334447614E-2</v>
      </c>
      <c r="Y195" s="60">
        <v>4.0060365595322635E-3</v>
      </c>
      <c r="Z195" s="60">
        <v>3.6491985421282853E-2</v>
      </c>
      <c r="AA195" s="60">
        <v>3.4234477083049521E-3</v>
      </c>
      <c r="AB195" s="60">
        <v>8.7884806037153068E-2</v>
      </c>
      <c r="AC195" s="60">
        <v>4.3698578250764654E-2</v>
      </c>
      <c r="AD195" s="60">
        <v>6.7389611825439347E-4</v>
      </c>
      <c r="AE195" s="60">
        <v>1.710537953797961E-4</v>
      </c>
      <c r="AF195" s="102">
        <v>0.134079038085994</v>
      </c>
      <c r="AG195" s="60">
        <v>6.7442797867816234E-2</v>
      </c>
      <c r="AH195" s="60">
        <v>2.5539605236695194E-5</v>
      </c>
      <c r="AI195" s="60">
        <v>6.2155888639393073E-2</v>
      </c>
      <c r="AJ195" s="60">
        <v>4.1606623479817648E-3</v>
      </c>
      <c r="AK195" s="60">
        <v>2.8774709134896156E-3</v>
      </c>
      <c r="AL195" s="60">
        <v>5.2543806243482739E-3</v>
      </c>
      <c r="AM195" s="60">
        <v>0.134079038085994</v>
      </c>
      <c r="AN195" s="102">
        <v>0.134079038085994</v>
      </c>
      <c r="AO195" s="60">
        <v>3.4234477083049521E-3</v>
      </c>
      <c r="AP195" s="60">
        <v>0.14470155316300035</v>
      </c>
      <c r="AQ195" s="60">
        <v>2.0676406159566271E-2</v>
      </c>
      <c r="AR195" s="60">
        <v>3.8024965937786696E-2</v>
      </c>
      <c r="AS195" s="60"/>
    </row>
    <row r="196" spans="1:51" x14ac:dyDescent="0.25">
      <c r="A196" s="89"/>
      <c r="B196" s="89"/>
      <c r="C196" s="89" t="s">
        <v>193</v>
      </c>
      <c r="D196" s="89"/>
      <c r="E196" s="89" t="s">
        <v>45</v>
      </c>
      <c r="F196" s="89">
        <v>2040</v>
      </c>
      <c r="G196" s="89" t="s">
        <v>69</v>
      </c>
      <c r="H196" s="99"/>
      <c r="I196" s="102">
        <v>0.10670863403146234</v>
      </c>
      <c r="J196" s="60">
        <v>0.14633630743264434</v>
      </c>
      <c r="K196" s="60">
        <v>4.7933336919007398E-2</v>
      </c>
      <c r="L196" s="60">
        <v>5.138287768666799E-5</v>
      </c>
      <c r="M196" s="102">
        <v>1.8175771027791825E-2</v>
      </c>
      <c r="N196" s="60">
        <v>0.14633630743264434</v>
      </c>
      <c r="O196" s="12">
        <v>4.4582705857753426E-3</v>
      </c>
      <c r="P196" s="60">
        <v>2.1121672638101753E-4</v>
      </c>
      <c r="Q196" s="60">
        <v>6.2956632688744768E-2</v>
      </c>
      <c r="R196" s="60">
        <v>3.283474339693504E-3</v>
      </c>
      <c r="S196" s="60">
        <v>3.4357567923908637E-3</v>
      </c>
      <c r="T196" s="60">
        <v>1.8306034502462497E-4</v>
      </c>
      <c r="U196" s="60">
        <v>4.5439313528435943E-2</v>
      </c>
      <c r="V196" s="60">
        <v>7.3009524573081436E-2</v>
      </c>
      <c r="W196" s="68">
        <v>7.2558625633911522E-2</v>
      </c>
      <c r="X196" s="60">
        <v>3.1379479261181918E-2</v>
      </c>
      <c r="Y196" s="60">
        <v>3.4454789677370061E-3</v>
      </c>
      <c r="Z196" s="60">
        <v>2.953114137720262E-2</v>
      </c>
      <c r="AA196" s="60">
        <v>3.1912685527407999E-3</v>
      </c>
      <c r="AB196" s="60">
        <v>7.2558625633911522E-2</v>
      </c>
      <c r="AC196" s="60">
        <v>3.3156787593026094E-2</v>
      </c>
      <c r="AD196" s="60">
        <v>5.4600405678021692E-4</v>
      </c>
      <c r="AE196" s="60">
        <v>1.3458529938260391E-4</v>
      </c>
      <c r="AF196" s="102">
        <v>0.10670863403146234</v>
      </c>
      <c r="AG196" s="60">
        <v>4.384259565232513E-2</v>
      </c>
      <c r="AH196" s="60">
        <v>1.9621096008280743E-5</v>
      </c>
      <c r="AI196" s="60">
        <v>5.2044436895897633E-2</v>
      </c>
      <c r="AJ196" s="60">
        <v>3.4355160482709289E-3</v>
      </c>
      <c r="AK196" s="60">
        <v>2.5721256439388152E-3</v>
      </c>
      <c r="AL196" s="60">
        <v>4.7334031328612062E-3</v>
      </c>
      <c r="AM196" s="60">
        <v>0.10670863403146234</v>
      </c>
      <c r="AN196" s="102">
        <v>0.10670863403146234</v>
      </c>
      <c r="AO196" s="60">
        <v>3.1912685527407999E-3</v>
      </c>
      <c r="AP196" s="60">
        <v>0.11962697017979561</v>
      </c>
      <c r="AQ196" s="60">
        <v>1.8175771027791825E-2</v>
      </c>
      <c r="AR196" s="60">
        <v>2.9703652378269829E-2</v>
      </c>
      <c r="AS196" s="60"/>
    </row>
    <row r="197" spans="1:51" x14ac:dyDescent="0.25">
      <c r="A197" s="89"/>
      <c r="B197" s="89"/>
      <c r="C197" s="89" t="s">
        <v>193</v>
      </c>
      <c r="D197" s="89"/>
      <c r="E197" s="89" t="s">
        <v>45</v>
      </c>
      <c r="F197" s="89">
        <v>2050</v>
      </c>
      <c r="G197" s="89" t="s">
        <v>69</v>
      </c>
      <c r="H197" s="99"/>
      <c r="I197" s="102">
        <v>8.4863973360258166E-2</v>
      </c>
      <c r="J197" s="60">
        <v>0.12120446016812864</v>
      </c>
      <c r="K197" s="60">
        <v>3.8988243619640338E-2</v>
      </c>
      <c r="L197" s="60">
        <v>4.6244869946206977E-5</v>
      </c>
      <c r="M197" s="102">
        <v>1.6004671255612335E-2</v>
      </c>
      <c r="N197" s="60">
        <v>0.12120446016812864</v>
      </c>
      <c r="O197" s="12">
        <v>3.4969907491094452E-3</v>
      </c>
      <c r="P197" s="60">
        <v>1.6564974598615623E-4</v>
      </c>
      <c r="Q197" s="60">
        <v>5.3936652779759592E-2</v>
      </c>
      <c r="R197" s="60">
        <v>2.7633642890677033E-3</v>
      </c>
      <c r="S197" s="60">
        <v>2.6144037233426219E-3</v>
      </c>
      <c r="T197" s="60">
        <v>1.5613802820365073E-4</v>
      </c>
      <c r="U197" s="60">
        <v>3.8021542785252598E-2</v>
      </c>
      <c r="V197" s="60">
        <v>6.3058716180166507E-2</v>
      </c>
      <c r="W197" s="68">
        <v>5.974242201476105E-2</v>
      </c>
      <c r="X197" s="60">
        <v>2.7793154899314196E-2</v>
      </c>
      <c r="Y197" s="60">
        <v>2.9695355202759349E-3</v>
      </c>
      <c r="Z197" s="60">
        <v>2.390790056396724E-2</v>
      </c>
      <c r="AA197" s="60">
        <v>2.9714065881842446E-3</v>
      </c>
      <c r="AB197" s="60">
        <v>5.974242201476105E-2</v>
      </c>
      <c r="AC197" s="60">
        <v>2.5138977754292878E-2</v>
      </c>
      <c r="AD197" s="60">
        <v>4.4241813749466515E-4</v>
      </c>
      <c r="AE197" s="60">
        <v>1.0641600670672389E-4</v>
      </c>
      <c r="AF197" s="102">
        <v>8.4863973360258166E-2</v>
      </c>
      <c r="AG197" s="60">
        <v>2.8035351025555849E-2</v>
      </c>
      <c r="AH197" s="60">
        <v>1.5076127535316449E-5</v>
      </c>
      <c r="AI197" s="60">
        <v>4.340313782246235E-2</v>
      </c>
      <c r="AJ197" s="60">
        <v>2.8543911837744943E-3</v>
      </c>
      <c r="AK197" s="60">
        <v>2.3012324613980971E-3</v>
      </c>
      <c r="AL197" s="60">
        <v>4.2638226997786252E-3</v>
      </c>
      <c r="AM197" s="60">
        <v>8.4863973360258166E-2</v>
      </c>
      <c r="AN197" s="102">
        <v>8.4863973360258166E-2</v>
      </c>
      <c r="AO197" s="60">
        <v>2.9714065881842446E-3</v>
      </c>
      <c r="AP197" s="60">
        <v>9.8616790521531106E-2</v>
      </c>
      <c r="AQ197" s="60">
        <v>1.6004671255612335E-2</v>
      </c>
      <c r="AR197" s="60">
        <v>2.3183056066340604E-2</v>
      </c>
      <c r="AS197" s="60"/>
    </row>
    <row r="198" spans="1:51" x14ac:dyDescent="0.25">
      <c r="A198" s="89"/>
      <c r="B198" s="89" t="s">
        <v>46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</row>
    <row r="199" spans="1:51" x14ac:dyDescent="0.25">
      <c r="A199" s="89" t="s">
        <v>74</v>
      </c>
      <c r="B199" s="89" t="s">
        <v>42</v>
      </c>
      <c r="C199" s="89"/>
      <c r="D199" s="89" t="s">
        <v>40</v>
      </c>
      <c r="E199" s="89" t="s">
        <v>41</v>
      </c>
      <c r="F199" s="89">
        <v>2005</v>
      </c>
      <c r="G199" s="89" t="s">
        <v>70</v>
      </c>
      <c r="H199" s="89"/>
      <c r="I199" s="97">
        <f>I200</f>
        <v>1.5242017551540944E-3</v>
      </c>
      <c r="J199" s="97">
        <f t="shared" ref="J199:AR199" si="149">J200</f>
        <v>2.3833071181456287</v>
      </c>
      <c r="K199" s="97">
        <f t="shared" si="149"/>
        <v>8.0163482763077258</v>
      </c>
      <c r="L199" s="97">
        <f t="shared" si="149"/>
        <v>9.4130088266627333E-5</v>
      </c>
      <c r="M199" s="97">
        <f t="shared" si="149"/>
        <v>0</v>
      </c>
      <c r="N199" s="97">
        <f t="shared" si="149"/>
        <v>0.8065798297109954</v>
      </c>
      <c r="O199" s="97">
        <f t="shared" si="149"/>
        <v>1.0453268800284256E-3</v>
      </c>
      <c r="P199" s="97">
        <f t="shared" si="149"/>
        <v>0.25135839126538928</v>
      </c>
      <c r="Q199" s="97">
        <f t="shared" si="149"/>
        <v>6.2214561900672933</v>
      </c>
      <c r="R199" s="97">
        <f t="shared" si="149"/>
        <v>0.15658669291982957</v>
      </c>
      <c r="S199" s="97">
        <f t="shared" si="149"/>
        <v>9.2627041907510319E-5</v>
      </c>
      <c r="T199" s="97">
        <f t="shared" si="149"/>
        <v>0.75074564903225804</v>
      </c>
      <c r="U199" s="97">
        <f t="shared" si="149"/>
        <v>2.1627770882482991</v>
      </c>
      <c r="V199" s="97">
        <f t="shared" si="149"/>
        <v>4.2157872894889384E-3</v>
      </c>
      <c r="W199" s="97">
        <f t="shared" si="149"/>
        <v>0.3930090413584536</v>
      </c>
      <c r="X199" s="97">
        <f t="shared" si="149"/>
        <v>2.0188137887994447E-2</v>
      </c>
      <c r="Y199" s="97">
        <f t="shared" si="149"/>
        <v>0.1759360535452619</v>
      </c>
      <c r="Z199" s="97">
        <f t="shared" si="149"/>
        <v>9.0347566398336953E-4</v>
      </c>
      <c r="AA199" s="97">
        <f t="shared" si="149"/>
        <v>3.2753465183003004E-2</v>
      </c>
      <c r="AB199" s="97">
        <f t="shared" si="149"/>
        <v>0.1613443492163199</v>
      </c>
      <c r="AC199" s="97">
        <f t="shared" si="149"/>
        <v>1.7824276351555585E-4</v>
      </c>
      <c r="AD199" s="97">
        <f t="shared" si="149"/>
        <v>1.7824276351555585E-4</v>
      </c>
      <c r="AE199" s="97">
        <f t="shared" si="149"/>
        <v>4.3530007829627307E-4</v>
      </c>
      <c r="AF199" s="97">
        <f t="shared" si="149"/>
        <v>0</v>
      </c>
      <c r="AG199" s="97">
        <f t="shared" si="149"/>
        <v>1.9013263614549398E-3</v>
      </c>
      <c r="AH199" s="97">
        <f t="shared" si="149"/>
        <v>4.538099508162478E-6</v>
      </c>
      <c r="AI199" s="97">
        <f t="shared" si="149"/>
        <v>0.22990405367793984</v>
      </c>
      <c r="AJ199" s="97">
        <f t="shared" si="149"/>
        <v>0.26298194695455018</v>
      </c>
      <c r="AK199" s="97">
        <f t="shared" si="149"/>
        <v>0.62741804581347849</v>
      </c>
      <c r="AL199" s="97">
        <f t="shared" si="149"/>
        <v>0.36886962401323836</v>
      </c>
      <c r="AM199" s="97">
        <f t="shared" si="149"/>
        <v>1.2701681292950788E-2</v>
      </c>
      <c r="AN199" s="97">
        <f t="shared" si="149"/>
        <v>1.4791638527873721E-3</v>
      </c>
      <c r="AO199" s="97">
        <f t="shared" si="149"/>
        <v>0.96633022121677414</v>
      </c>
      <c r="AP199" s="97">
        <f t="shared" si="149"/>
        <v>4.0540438106302333E-2</v>
      </c>
      <c r="AQ199" s="97">
        <f t="shared" si="149"/>
        <v>8.3458459116896673E-4</v>
      </c>
      <c r="AR199" s="97">
        <f t="shared" si="149"/>
        <v>7.5608776981771597E-2</v>
      </c>
      <c r="AS199" s="97"/>
      <c r="AV199" s="58"/>
      <c r="AW199" s="60"/>
      <c r="AX199" s="58"/>
      <c r="AY199" s="58"/>
    </row>
    <row r="200" spans="1:51" x14ac:dyDescent="0.25">
      <c r="A200" s="89" t="s">
        <v>74</v>
      </c>
      <c r="B200" s="89" t="s">
        <v>42</v>
      </c>
      <c r="C200" s="89"/>
      <c r="D200" s="89" t="s">
        <v>40</v>
      </c>
      <c r="E200" s="89" t="s">
        <v>41</v>
      </c>
      <c r="F200" s="89">
        <v>2010</v>
      </c>
      <c r="G200" s="89" t="s">
        <v>70</v>
      </c>
      <c r="H200" s="89"/>
      <c r="I200" s="105">
        <v>1.5242017551540944E-3</v>
      </c>
      <c r="J200" s="66">
        <v>2.3833071181456287</v>
      </c>
      <c r="K200" s="66">
        <v>8.0163482763077258</v>
      </c>
      <c r="L200" s="66">
        <v>9.4130088266627333E-5</v>
      </c>
      <c r="M200" s="66">
        <v>0</v>
      </c>
      <c r="N200" s="105">
        <v>0.8065798297109954</v>
      </c>
      <c r="O200" s="13">
        <v>1.0453268800284256E-3</v>
      </c>
      <c r="P200" s="66">
        <v>0.25135839126538928</v>
      </c>
      <c r="Q200" s="66">
        <v>6.2214561900672933</v>
      </c>
      <c r="R200" s="66">
        <v>0.15658669291982957</v>
      </c>
      <c r="S200" s="66">
        <v>9.2627041907510319E-5</v>
      </c>
      <c r="T200" s="66">
        <v>0.75074564903225804</v>
      </c>
      <c r="U200" s="66">
        <v>2.1627770882482991</v>
      </c>
      <c r="V200" s="66">
        <v>4.2157872894889384E-3</v>
      </c>
      <c r="W200" s="66">
        <v>0.3930090413584536</v>
      </c>
      <c r="X200" s="66">
        <v>2.0188137887994447E-2</v>
      </c>
      <c r="Y200" s="66">
        <v>0.1759360535452619</v>
      </c>
      <c r="Z200" s="66">
        <v>9.0347566398336953E-4</v>
      </c>
      <c r="AA200" s="112">
        <v>3.2753465183003004E-2</v>
      </c>
      <c r="AB200" s="66">
        <v>0.1613443492163199</v>
      </c>
      <c r="AC200" s="66">
        <v>1.7824276351555585E-4</v>
      </c>
      <c r="AD200" s="66">
        <v>1.7824276351555585E-4</v>
      </c>
      <c r="AE200" s="66">
        <v>4.3530007829627307E-4</v>
      </c>
      <c r="AF200" s="105">
        <v>0</v>
      </c>
      <c r="AG200" s="66">
        <v>1.9013263614549398E-3</v>
      </c>
      <c r="AH200" s="66">
        <v>4.538099508162478E-6</v>
      </c>
      <c r="AI200" s="66">
        <v>0.22990405367793984</v>
      </c>
      <c r="AJ200" s="66">
        <v>0.26298194695455018</v>
      </c>
      <c r="AK200" s="66">
        <v>0.62741804581347849</v>
      </c>
      <c r="AL200" s="66">
        <v>0.36886962401323836</v>
      </c>
      <c r="AM200" s="66">
        <v>1.2701681292950788E-2</v>
      </c>
      <c r="AN200" s="66">
        <v>1.4791638527873721E-3</v>
      </c>
      <c r="AO200" s="66">
        <v>0.96633022121677414</v>
      </c>
      <c r="AP200" s="66">
        <v>4.0540438106302333E-2</v>
      </c>
      <c r="AQ200" s="66">
        <v>8.3458459116896673E-4</v>
      </c>
      <c r="AR200" s="66">
        <v>7.5608776981771597E-2</v>
      </c>
      <c r="AS200" s="66"/>
      <c r="AU200" s="60">
        <f>SUM(J200:L200,O200:Z200,AB200:AE200,AH200:AI200,AK200:AM200,AO200:AR200)</f>
        <v>23.022412084356585</v>
      </c>
      <c r="AV200" s="58"/>
      <c r="AW200" s="58"/>
      <c r="AX200" s="58"/>
      <c r="AY200" s="58"/>
    </row>
    <row r="201" spans="1:51" x14ac:dyDescent="0.25">
      <c r="A201" s="89"/>
      <c r="B201" s="89" t="s">
        <v>42</v>
      </c>
      <c r="C201" s="89"/>
      <c r="D201" s="89" t="s">
        <v>40</v>
      </c>
      <c r="E201" s="89" t="s">
        <v>41</v>
      </c>
      <c r="F201" s="89">
        <v>2020</v>
      </c>
      <c r="G201" s="89" t="s">
        <v>70</v>
      </c>
      <c r="H201" s="99"/>
      <c r="I201" s="105">
        <v>1.6519927556704573E-3</v>
      </c>
      <c r="J201" s="66">
        <v>2.4115665742858088</v>
      </c>
      <c r="K201" s="66">
        <v>7.8762998600675118</v>
      </c>
      <c r="L201" s="66">
        <v>1.0103013138741874E-4</v>
      </c>
      <c r="M201" s="66">
        <v>0</v>
      </c>
      <c r="N201" s="105">
        <v>0.85107433101927388</v>
      </c>
      <c r="O201" s="13">
        <v>1.0169806425172031E-3</v>
      </c>
      <c r="P201" s="66">
        <v>0.2644870250912762</v>
      </c>
      <c r="Q201" s="66">
        <v>5.9932623231906197</v>
      </c>
      <c r="R201" s="66">
        <v>0.15336639141000216</v>
      </c>
      <c r="S201" s="66">
        <v>1.0677386516839644E-4</v>
      </c>
      <c r="T201" s="66">
        <v>0.75230858552466262</v>
      </c>
      <c r="U201" s="66">
        <v>2.1143617890667974</v>
      </c>
      <c r="V201" s="66">
        <v>4.2245639075185627E-3</v>
      </c>
      <c r="W201" s="66">
        <v>0.33602273036147789</v>
      </c>
      <c r="X201" s="66">
        <v>2.1248085143805981E-2</v>
      </c>
      <c r="Y201" s="66">
        <v>0.16452527413425228</v>
      </c>
      <c r="Z201" s="66">
        <v>9.5091126978538699E-4</v>
      </c>
      <c r="AA201" s="112">
        <v>3.4838149072713105E-2</v>
      </c>
      <c r="AB201" s="66">
        <v>0.15087995183430924</v>
      </c>
      <c r="AC201" s="66">
        <v>1.931868619640919E-4</v>
      </c>
      <c r="AD201" s="66">
        <v>3.3658023908917572E-5</v>
      </c>
      <c r="AE201" s="66">
        <v>4.8013544616756337E-4</v>
      </c>
      <c r="AF201" s="105">
        <v>0</v>
      </c>
      <c r="AG201" s="66">
        <v>2.4054949773197176E-3</v>
      </c>
      <c r="AH201" s="66">
        <v>4.5029855338979818E-6</v>
      </c>
      <c r="AI201" s="66">
        <v>0.23038267841017532</v>
      </c>
      <c r="AJ201" s="66">
        <v>0.29711070393272121</v>
      </c>
      <c r="AK201" s="66">
        <v>0.64963424729807062</v>
      </c>
      <c r="AL201" s="66">
        <v>0.33151228382390041</v>
      </c>
      <c r="AM201" s="66">
        <v>1.3766606297253811E-2</v>
      </c>
      <c r="AN201" s="66">
        <v>1.8713889896262461E-3</v>
      </c>
      <c r="AO201" s="66">
        <v>0.98737612894500182</v>
      </c>
      <c r="AP201" s="66">
        <v>4.0718140564040765E-2</v>
      </c>
      <c r="AQ201" s="66">
        <v>9.1113360724206951E-4</v>
      </c>
      <c r="AR201" s="66">
        <v>7.6515224546222782E-2</v>
      </c>
      <c r="AS201" s="66"/>
      <c r="AV201" s="60">
        <f>SUM(J201:L201,O201:Z201,AB201:AE201,AH201:AI201,AK201:AM201,AO201:AR201)</f>
        <v>22.57625677673639</v>
      </c>
      <c r="AW201" s="58"/>
      <c r="AX201" s="58"/>
      <c r="AY201" s="58"/>
    </row>
    <row r="202" spans="1:51" x14ac:dyDescent="0.25">
      <c r="A202" s="89"/>
      <c r="B202" s="89" t="s">
        <v>42</v>
      </c>
      <c r="C202" s="89"/>
      <c r="D202" s="89" t="s">
        <v>40</v>
      </c>
      <c r="E202" s="89" t="s">
        <v>41</v>
      </c>
      <c r="F202" s="89">
        <v>2030</v>
      </c>
      <c r="G202" s="89" t="s">
        <v>70</v>
      </c>
      <c r="H202" s="99"/>
      <c r="I202" s="105">
        <v>1.7808260350550753E-3</v>
      </c>
      <c r="J202" s="66">
        <v>2.5994219675151977</v>
      </c>
      <c r="K202" s="66">
        <v>8.659674509445674</v>
      </c>
      <c r="L202" s="66">
        <v>1.0890912667878578E-4</v>
      </c>
      <c r="M202" s="66">
        <v>0</v>
      </c>
      <c r="N202" s="105">
        <v>0.97207927521771431</v>
      </c>
      <c r="O202" s="13">
        <v>1.1744466901305662E-3</v>
      </c>
      <c r="P202" s="66">
        <v>0.29651255962308148</v>
      </c>
      <c r="Q202" s="66">
        <v>6.0880315825031905</v>
      </c>
      <c r="R202" s="66">
        <v>0.16810168648000604</v>
      </c>
      <c r="S202" s="66">
        <v>1.2525983269749376E-4</v>
      </c>
      <c r="T202" s="66">
        <v>0.92127339597634728</v>
      </c>
      <c r="U202" s="66">
        <v>2.2356890548412585</v>
      </c>
      <c r="V202" s="66">
        <v>4.7838611784249609E-3</v>
      </c>
      <c r="W202" s="66">
        <v>0.35866804498559152</v>
      </c>
      <c r="X202" s="66">
        <v>2.4061155627073432E-2</v>
      </c>
      <c r="Y202" s="66">
        <v>0.18630705772963047</v>
      </c>
      <c r="Z202" s="66">
        <v>1.2343998820576615E-3</v>
      </c>
      <c r="AA202" s="112">
        <v>3.9387827549182478E-2</v>
      </c>
      <c r="AB202" s="66">
        <v>0.1658864309509363</v>
      </c>
      <c r="AC202" s="66">
        <v>2.1876320239515767E-4</v>
      </c>
      <c r="AD202" s="66">
        <v>3.7915344795322778E-5</v>
      </c>
      <c r="AE202" s="66">
        <v>5.6297809338949384E-4</v>
      </c>
      <c r="AF202" s="105">
        <v>0</v>
      </c>
      <c r="AG202" s="66">
        <v>3.3803534681282354E-3</v>
      </c>
      <c r="AH202" s="66">
        <v>5.1494553402203673E-6</v>
      </c>
      <c r="AI202" s="66">
        <v>0.24348952536045823</v>
      </c>
      <c r="AJ202" s="66">
        <v>0.37037365259369703</v>
      </c>
      <c r="AK202" s="66">
        <v>0.68687505897337719</v>
      </c>
      <c r="AL202" s="66">
        <v>0.37910574827183308</v>
      </c>
      <c r="AM202" s="66">
        <v>1.4840216958792295E-2</v>
      </c>
      <c r="AN202" s="66">
        <v>2.6297940012116197E-3</v>
      </c>
      <c r="AO202" s="66">
        <v>1.0966022508549735</v>
      </c>
      <c r="AP202" s="66">
        <v>4.4835555461409299E-2</v>
      </c>
      <c r="AQ202" s="66">
        <v>1.0812787253232765E-3</v>
      </c>
      <c r="AR202" s="66">
        <v>8.7500110467073497E-2</v>
      </c>
      <c r="AS202" s="66"/>
      <c r="AV202" s="58"/>
      <c r="AW202" s="60">
        <f>SUM(J202:L202,O202:Z202,AB202:AE202,AH202:AI202,AK202:AM202,AO202:AR202)</f>
        <v>24.26620887355714</v>
      </c>
      <c r="AX202" s="58"/>
      <c r="AY202" s="58"/>
    </row>
    <row r="203" spans="1:51" x14ac:dyDescent="0.25">
      <c r="A203" s="89"/>
      <c r="B203" s="89" t="s">
        <v>42</v>
      </c>
      <c r="C203" s="89"/>
      <c r="D203" s="89" t="s">
        <v>40</v>
      </c>
      <c r="E203" s="89" t="s">
        <v>41</v>
      </c>
      <c r="F203" s="89">
        <v>2040</v>
      </c>
      <c r="G203" s="89" t="s">
        <v>70</v>
      </c>
      <c r="H203" s="99"/>
      <c r="I203" s="105">
        <v>1.8578542931729156E-3</v>
      </c>
      <c r="J203" s="66">
        <v>2.8209225390774288</v>
      </c>
      <c r="K203" s="66">
        <v>9.6802709652820607</v>
      </c>
      <c r="L203" s="66">
        <v>1.1588996103543873E-4</v>
      </c>
      <c r="M203" s="66">
        <v>0</v>
      </c>
      <c r="N203" s="105">
        <v>1.1023892271558207</v>
      </c>
      <c r="O203" s="13">
        <v>1.3521081861921119E-3</v>
      </c>
      <c r="P203" s="66">
        <v>0.32175951417218762</v>
      </c>
      <c r="Q203" s="66">
        <v>6.1652120495535323</v>
      </c>
      <c r="R203" s="66">
        <v>0.18544588965576889</v>
      </c>
      <c r="S203" s="66">
        <v>1.3698267293236671E-4</v>
      </c>
      <c r="T203" s="66">
        <v>0.99005517897158635</v>
      </c>
      <c r="U203" s="66">
        <v>2.3711118911393405</v>
      </c>
      <c r="V203" s="66">
        <v>5.2953182232253699E-3</v>
      </c>
      <c r="W203" s="66">
        <v>0.37790327683454289</v>
      </c>
      <c r="X203" s="66">
        <v>2.5603422533295579E-2</v>
      </c>
      <c r="Y203" s="66">
        <v>0.198248928435488</v>
      </c>
      <c r="Z203" s="66">
        <v>1.4211306478110048E-3</v>
      </c>
      <c r="AA203" s="112">
        <v>4.3513947022076359E-2</v>
      </c>
      <c r="AB203" s="66">
        <v>0.17827142388067349</v>
      </c>
      <c r="AC203" s="66">
        <v>2.3742707295340272E-4</v>
      </c>
      <c r="AD203" s="66">
        <v>4.2137404166953492E-5</v>
      </c>
      <c r="AE203" s="66">
        <v>5.8921172229643801E-4</v>
      </c>
      <c r="AF203" s="105">
        <v>0</v>
      </c>
      <c r="AG203" s="66">
        <v>4.7356248122944625E-3</v>
      </c>
      <c r="AH203" s="66">
        <v>5.588783192725165E-6</v>
      </c>
      <c r="AI203" s="66">
        <v>0.26166832414928881</v>
      </c>
      <c r="AJ203" s="66">
        <v>0.46615360094139868</v>
      </c>
      <c r="AK203" s="66">
        <v>0.69441054944945269</v>
      </c>
      <c r="AL203" s="66">
        <v>0.41144930759151843</v>
      </c>
      <c r="AM203" s="66">
        <v>1.5482119109774296E-2</v>
      </c>
      <c r="AN203" s="66">
        <v>3.6841465961418335E-3</v>
      </c>
      <c r="AO203" s="66">
        <v>1.2135436660835008</v>
      </c>
      <c r="AP203" s="66">
        <v>4.696245700045136E-2</v>
      </c>
      <c r="AQ203" s="66">
        <v>1.115966664633662E-3</v>
      </c>
      <c r="AR203" s="66">
        <v>9.9753204883280849E-2</v>
      </c>
      <c r="AS203" s="66"/>
      <c r="AV203" s="58"/>
      <c r="AW203" s="60"/>
      <c r="AX203" s="60">
        <f>SUM(J203:L203,O203:Z203,AB203:AE203,AH203:AI203,AK203:AM203,AO203:AR203)</f>
        <v>26.068386469141608</v>
      </c>
      <c r="AY203" s="58"/>
    </row>
    <row r="204" spans="1:51" x14ac:dyDescent="0.25">
      <c r="A204" s="89"/>
      <c r="B204" s="89" t="s">
        <v>42</v>
      </c>
      <c r="C204" s="89"/>
      <c r="D204" s="89" t="s">
        <v>40</v>
      </c>
      <c r="E204" s="91" t="s">
        <v>41</v>
      </c>
      <c r="F204" s="91">
        <v>2050</v>
      </c>
      <c r="G204" s="91" t="s">
        <v>70</v>
      </c>
      <c r="H204" s="100"/>
      <c r="I204" s="105">
        <v>1.9315077252037621E-3</v>
      </c>
      <c r="J204" s="110">
        <v>3.050740119113887</v>
      </c>
      <c r="K204" s="110">
        <v>10.783707626599925</v>
      </c>
      <c r="L204" s="110">
        <v>1.228915446959408E-4</v>
      </c>
      <c r="M204" s="110">
        <v>0</v>
      </c>
      <c r="N204" s="105">
        <v>1.2339745386145653</v>
      </c>
      <c r="O204" s="111">
        <v>1.5512586674799218E-3</v>
      </c>
      <c r="P204" s="110">
        <v>0.34795550054098096</v>
      </c>
      <c r="Q204" s="110">
        <v>6.221767605219684</v>
      </c>
      <c r="R204" s="110">
        <v>0.20396513527856414</v>
      </c>
      <c r="S204" s="110">
        <v>1.4933906742833591E-4</v>
      </c>
      <c r="T204" s="110">
        <v>1.0602906087817312</v>
      </c>
      <c r="U204" s="110">
        <v>2.5152193256824322</v>
      </c>
      <c r="V204" s="110">
        <v>5.8411748281317335E-3</v>
      </c>
      <c r="W204" s="110">
        <v>0.396792335740144</v>
      </c>
      <c r="X204" s="110">
        <v>2.7150273556976873E-2</v>
      </c>
      <c r="Y204" s="110">
        <v>0.21022629425427103</v>
      </c>
      <c r="Z204" s="110">
        <v>1.6304473691907289E-3</v>
      </c>
      <c r="AA204" s="112">
        <v>4.6652039129547657E-2</v>
      </c>
      <c r="AB204" s="110">
        <v>0.19091816352212634</v>
      </c>
      <c r="AC204" s="110">
        <v>2.5679162155661523E-4</v>
      </c>
      <c r="AD204" s="110">
        <v>4.669426946207222E-5</v>
      </c>
      <c r="AE204" s="110">
        <v>6.1515458767635053E-4</v>
      </c>
      <c r="AF204" s="105">
        <v>0</v>
      </c>
      <c r="AG204" s="110">
        <v>6.6113036595169764E-3</v>
      </c>
      <c r="AH204" s="110">
        <v>6.0446042683174319E-6</v>
      </c>
      <c r="AI204" s="110">
        <v>0.2802313170053195</v>
      </c>
      <c r="AJ204" s="110">
        <v>0.58974054479127069</v>
      </c>
      <c r="AK204" s="110">
        <v>0.70262557299925144</v>
      </c>
      <c r="AL204" s="110">
        <v>0.44500710711077451</v>
      </c>
      <c r="AM204" s="110">
        <v>1.6095897710031351E-2</v>
      </c>
      <c r="AN204" s="110">
        <v>5.1433576008882076E-3</v>
      </c>
      <c r="AO204" s="110">
        <v>1.3415552649928235</v>
      </c>
      <c r="AP204" s="110">
        <v>4.9051140044799872E-2</v>
      </c>
      <c r="AQ204" s="110">
        <v>1.1478840973516836E-3</v>
      </c>
      <c r="AR204" s="110">
        <v>0.11332866138274578</v>
      </c>
      <c r="AS204" s="119"/>
      <c r="AV204" s="58"/>
      <c r="AW204" s="60"/>
      <c r="AX204" s="60"/>
      <c r="AY204" s="60">
        <f>SUM(J204:L204,O204:Z204,AB204:AE204,AH204:AI204,AK204:AM204,AO204:AR204)</f>
        <v>27.967995630193712</v>
      </c>
    </row>
    <row r="205" spans="1:51" x14ac:dyDescent="0.25">
      <c r="A205" s="89"/>
      <c r="B205" s="89"/>
      <c r="C205" s="89" t="s">
        <v>193</v>
      </c>
      <c r="D205" s="89"/>
      <c r="E205" s="89" t="s">
        <v>45</v>
      </c>
      <c r="F205" s="89">
        <v>2005</v>
      </c>
      <c r="G205" s="89" t="s">
        <v>70</v>
      </c>
      <c r="H205" s="89"/>
      <c r="I205" s="78">
        <f>I206</f>
        <v>6.5250000000000004</v>
      </c>
      <c r="J205" s="78">
        <f t="shared" ref="J205:AR205" si="150">J206</f>
        <v>6.5249999999999995</v>
      </c>
      <c r="K205" s="78">
        <f t="shared" si="150"/>
        <v>6.5250000000000004</v>
      </c>
      <c r="L205" s="78">
        <f t="shared" si="150"/>
        <v>6.5250000000000004</v>
      </c>
      <c r="M205" s="78">
        <f t="shared" si="150"/>
        <v>6.5250000000000004</v>
      </c>
      <c r="N205" s="78">
        <f t="shared" si="150"/>
        <v>6.5249999999999995</v>
      </c>
      <c r="O205" s="78">
        <f t="shared" si="150"/>
        <v>6.5250000000000004</v>
      </c>
      <c r="P205" s="78">
        <f t="shared" si="150"/>
        <v>6.5249999999999995</v>
      </c>
      <c r="Q205" s="78">
        <f t="shared" si="150"/>
        <v>6.5250000000000004</v>
      </c>
      <c r="R205" s="78">
        <f t="shared" si="150"/>
        <v>6.5249999999999995</v>
      </c>
      <c r="S205" s="78">
        <f t="shared" si="150"/>
        <v>6.5250000000000012</v>
      </c>
      <c r="T205" s="78">
        <f t="shared" si="150"/>
        <v>6.5250000000000004</v>
      </c>
      <c r="U205" s="78">
        <f t="shared" si="150"/>
        <v>6.5250000000000012</v>
      </c>
      <c r="V205" s="78">
        <f t="shared" si="150"/>
        <v>6.5250000000000004</v>
      </c>
      <c r="W205" s="78">
        <f t="shared" si="150"/>
        <v>0</v>
      </c>
      <c r="X205" s="78">
        <f t="shared" si="150"/>
        <v>6.5250000000000004</v>
      </c>
      <c r="Y205" s="78">
        <f t="shared" si="150"/>
        <v>6.5250000000000004</v>
      </c>
      <c r="Z205" s="78">
        <f t="shared" si="150"/>
        <v>6.5250000000000004</v>
      </c>
      <c r="AA205" s="78">
        <f t="shared" si="150"/>
        <v>6.5250000000000004</v>
      </c>
      <c r="AB205" s="78">
        <f t="shared" si="150"/>
        <v>6.5250000000000004</v>
      </c>
      <c r="AC205" s="78">
        <f t="shared" si="150"/>
        <v>6.5250000000000004</v>
      </c>
      <c r="AD205" s="78">
        <f t="shared" si="150"/>
        <v>6.5250000000000004</v>
      </c>
      <c r="AE205" s="78">
        <f t="shared" si="150"/>
        <v>6.5250000000000004</v>
      </c>
      <c r="AF205" s="78">
        <f t="shared" si="150"/>
        <v>6.5250000000000004</v>
      </c>
      <c r="AG205" s="78">
        <f t="shared" si="150"/>
        <v>6.5250000000000004</v>
      </c>
      <c r="AH205" s="78">
        <f t="shared" si="150"/>
        <v>6.5250000000000004</v>
      </c>
      <c r="AI205" s="78">
        <f t="shared" si="150"/>
        <v>6.5250000000000004</v>
      </c>
      <c r="AJ205" s="78">
        <f t="shared" si="150"/>
        <v>6.5250000000000004</v>
      </c>
      <c r="AK205" s="78">
        <f t="shared" si="150"/>
        <v>6.5249999999999986</v>
      </c>
      <c r="AL205" s="78">
        <f t="shared" si="150"/>
        <v>6.5250000000000004</v>
      </c>
      <c r="AM205" s="78">
        <f t="shared" si="150"/>
        <v>6.5250000000000004</v>
      </c>
      <c r="AN205" s="78">
        <f t="shared" si="150"/>
        <v>6.5250000000000004</v>
      </c>
      <c r="AO205" s="78">
        <f t="shared" si="150"/>
        <v>6.5250000000000004</v>
      </c>
      <c r="AP205" s="78">
        <f t="shared" si="150"/>
        <v>6.5250000000000012</v>
      </c>
      <c r="AQ205" s="78">
        <f t="shared" si="150"/>
        <v>6.5250000000000004</v>
      </c>
      <c r="AR205" s="78">
        <f t="shared" si="150"/>
        <v>6.5250000000000004</v>
      </c>
      <c r="AS205" s="78"/>
    </row>
    <row r="206" spans="1:51" x14ac:dyDescent="0.25">
      <c r="A206" s="89"/>
      <c r="B206" s="89"/>
      <c r="C206" s="89" t="s">
        <v>193</v>
      </c>
      <c r="D206" s="89"/>
      <c r="E206" s="89" t="s">
        <v>45</v>
      </c>
      <c r="F206" s="89">
        <v>2010</v>
      </c>
      <c r="G206" s="89" t="s">
        <v>70</v>
      </c>
      <c r="H206" s="89"/>
      <c r="I206" s="102">
        <v>6.5250000000000004</v>
      </c>
      <c r="J206" s="60">
        <v>6.5249999999999995</v>
      </c>
      <c r="K206" s="60">
        <v>6.5250000000000004</v>
      </c>
      <c r="L206" s="60">
        <v>6.5250000000000004</v>
      </c>
      <c r="M206" s="60">
        <v>6.5250000000000004</v>
      </c>
      <c r="N206" s="60">
        <v>6.5249999999999995</v>
      </c>
      <c r="O206" s="12">
        <v>6.5250000000000004</v>
      </c>
      <c r="P206" s="60">
        <v>6.5249999999999995</v>
      </c>
      <c r="Q206" s="60">
        <v>6.5250000000000004</v>
      </c>
      <c r="R206" s="60">
        <v>6.5249999999999995</v>
      </c>
      <c r="S206" s="60">
        <v>6.5250000000000012</v>
      </c>
      <c r="T206" s="60">
        <v>6.5250000000000004</v>
      </c>
      <c r="U206" s="60">
        <v>6.5250000000000012</v>
      </c>
      <c r="V206" s="60">
        <v>6.5250000000000004</v>
      </c>
      <c r="W206" s="60">
        <v>0</v>
      </c>
      <c r="X206" s="60">
        <v>6.5250000000000004</v>
      </c>
      <c r="Y206" s="60">
        <v>6.5250000000000004</v>
      </c>
      <c r="Z206" s="60">
        <v>6.5250000000000004</v>
      </c>
      <c r="AA206" s="60">
        <v>6.5250000000000004</v>
      </c>
      <c r="AB206" s="60">
        <v>6.5250000000000004</v>
      </c>
      <c r="AC206" s="60">
        <v>6.5250000000000004</v>
      </c>
      <c r="AD206" s="60">
        <v>6.5250000000000004</v>
      </c>
      <c r="AE206" s="60">
        <v>6.5250000000000004</v>
      </c>
      <c r="AF206" s="102">
        <v>6.5250000000000004</v>
      </c>
      <c r="AG206" s="60">
        <v>6.5250000000000004</v>
      </c>
      <c r="AH206" s="60">
        <v>6.5250000000000004</v>
      </c>
      <c r="AI206" s="60">
        <v>6.5250000000000004</v>
      </c>
      <c r="AJ206" s="60">
        <v>6.5250000000000004</v>
      </c>
      <c r="AK206" s="60">
        <v>6.5249999999999986</v>
      </c>
      <c r="AL206" s="60">
        <v>6.5250000000000004</v>
      </c>
      <c r="AM206" s="60">
        <v>6.5250000000000004</v>
      </c>
      <c r="AN206" s="102">
        <v>6.5250000000000004</v>
      </c>
      <c r="AO206" s="60">
        <v>6.5250000000000004</v>
      </c>
      <c r="AP206" s="60">
        <v>6.5250000000000012</v>
      </c>
      <c r="AQ206" s="60">
        <v>6.5250000000000004</v>
      </c>
      <c r="AR206" s="60">
        <v>6.5250000000000004</v>
      </c>
      <c r="AS206" s="60"/>
    </row>
    <row r="207" spans="1:51" x14ac:dyDescent="0.25">
      <c r="A207" s="89"/>
      <c r="B207" s="89"/>
      <c r="C207" s="89" t="s">
        <v>193</v>
      </c>
      <c r="D207" s="89"/>
      <c r="E207" s="89" t="s">
        <v>45</v>
      </c>
      <c r="F207" s="89">
        <v>2020</v>
      </c>
      <c r="G207" s="89" t="s">
        <v>70</v>
      </c>
      <c r="H207" s="99"/>
      <c r="I207" s="102">
        <v>8.4824999999999999</v>
      </c>
      <c r="J207" s="60">
        <v>8.4824999999999999</v>
      </c>
      <c r="K207" s="60">
        <v>8.4824999999999999</v>
      </c>
      <c r="L207" s="60">
        <v>8.4824999999999999</v>
      </c>
      <c r="M207" s="60">
        <v>8.4824999999999999</v>
      </c>
      <c r="N207" s="60">
        <v>8.4824999999999999</v>
      </c>
      <c r="O207" s="12">
        <v>8.4824999999999999</v>
      </c>
      <c r="P207" s="60">
        <v>8.4824999999999999</v>
      </c>
      <c r="Q207" s="60">
        <v>8.4824999999999999</v>
      </c>
      <c r="R207" s="60">
        <v>8.4824999999999999</v>
      </c>
      <c r="S207" s="60">
        <v>8.4824999999999999</v>
      </c>
      <c r="T207" s="60">
        <v>8.4824999999999999</v>
      </c>
      <c r="U207" s="60">
        <v>8.4824999999999999</v>
      </c>
      <c r="V207" s="60">
        <v>8.4824999999999999</v>
      </c>
      <c r="W207" s="60">
        <v>0</v>
      </c>
      <c r="X207" s="60">
        <v>8.4824999999999999</v>
      </c>
      <c r="Y207" s="60">
        <v>8.4824999999999999</v>
      </c>
      <c r="Z207" s="60">
        <v>8.4824999999999999</v>
      </c>
      <c r="AA207" s="60">
        <v>8.4825000000000017</v>
      </c>
      <c r="AB207" s="60">
        <v>8.4824999999999999</v>
      </c>
      <c r="AC207" s="60">
        <v>8.4824999999999999</v>
      </c>
      <c r="AD207" s="60">
        <v>8.4825000000000017</v>
      </c>
      <c r="AE207" s="60">
        <v>8.4824999999999999</v>
      </c>
      <c r="AF207" s="102">
        <v>8.4824999999999999</v>
      </c>
      <c r="AG207" s="60">
        <v>8.4824999999999999</v>
      </c>
      <c r="AH207" s="60">
        <v>8.4824999999999999</v>
      </c>
      <c r="AI207" s="60">
        <v>8.4824999999999999</v>
      </c>
      <c r="AJ207" s="60">
        <v>8.4824999999999999</v>
      </c>
      <c r="AK207" s="60">
        <v>8.4824999999999982</v>
      </c>
      <c r="AL207" s="60">
        <v>8.4824999999999999</v>
      </c>
      <c r="AM207" s="60">
        <v>8.4824999999999999</v>
      </c>
      <c r="AN207" s="102">
        <v>8.4824999999999999</v>
      </c>
      <c r="AO207" s="60">
        <v>8.4825000000000017</v>
      </c>
      <c r="AP207" s="60">
        <v>8.4824999999999999</v>
      </c>
      <c r="AQ207" s="60">
        <v>8.4824999999999999</v>
      </c>
      <c r="AR207" s="60">
        <v>8.4824999999999999</v>
      </c>
      <c r="AS207" s="60"/>
    </row>
    <row r="208" spans="1:51" s="58" customFormat="1" x14ac:dyDescent="0.25">
      <c r="A208" s="89"/>
      <c r="B208" s="89"/>
      <c r="C208" s="89" t="s">
        <v>193</v>
      </c>
      <c r="D208" s="89"/>
      <c r="E208" s="89" t="s">
        <v>45</v>
      </c>
      <c r="F208" s="89">
        <v>2030</v>
      </c>
      <c r="G208" s="89" t="s">
        <v>70</v>
      </c>
      <c r="H208" s="99"/>
      <c r="I208" s="102">
        <v>7.6342499999999989</v>
      </c>
      <c r="J208" s="60">
        <v>7.6342499999999998</v>
      </c>
      <c r="K208" s="60">
        <v>7.6342499999999989</v>
      </c>
      <c r="L208" s="60">
        <v>7.6342499999999989</v>
      </c>
      <c r="M208" s="60">
        <v>7.6342499999999989</v>
      </c>
      <c r="N208" s="60">
        <v>7.6342499999999998</v>
      </c>
      <c r="O208" s="12">
        <v>7.6342499999999989</v>
      </c>
      <c r="P208" s="60">
        <v>7.634249999999998</v>
      </c>
      <c r="Q208" s="60">
        <v>7.6342499999999989</v>
      </c>
      <c r="R208" s="60">
        <v>7.6342499999999971</v>
      </c>
      <c r="S208" s="60">
        <v>7.634249999999998</v>
      </c>
      <c r="T208" s="60">
        <v>7.6342499999999989</v>
      </c>
      <c r="U208" s="60">
        <v>7.6342499999999989</v>
      </c>
      <c r="V208" s="60">
        <v>7.6342499999999989</v>
      </c>
      <c r="W208" s="60">
        <v>0</v>
      </c>
      <c r="X208" s="60">
        <v>7.6342499999999989</v>
      </c>
      <c r="Y208" s="60">
        <v>7.6342499999999989</v>
      </c>
      <c r="Z208" s="60">
        <v>7.6342499999999989</v>
      </c>
      <c r="AA208" s="60">
        <v>7.6342499999999989</v>
      </c>
      <c r="AB208" s="60">
        <v>7.6342499999999989</v>
      </c>
      <c r="AC208" s="60">
        <v>7.6342499999999989</v>
      </c>
      <c r="AD208" s="60">
        <v>7.634249999999998</v>
      </c>
      <c r="AE208" s="60">
        <v>7.6342499999999971</v>
      </c>
      <c r="AF208" s="102">
        <v>7.6342499999999989</v>
      </c>
      <c r="AG208" s="60">
        <v>7.6342499999999989</v>
      </c>
      <c r="AH208" s="60">
        <v>7.6342499999999989</v>
      </c>
      <c r="AI208" s="60">
        <v>7.6342499999999989</v>
      </c>
      <c r="AJ208" s="60">
        <v>7.6342500000000006</v>
      </c>
      <c r="AK208" s="60">
        <v>7.634249999999998</v>
      </c>
      <c r="AL208" s="60">
        <v>7.6342499999999989</v>
      </c>
      <c r="AM208" s="60">
        <v>7.6342499999999989</v>
      </c>
      <c r="AN208" s="102">
        <v>7.6342499999999989</v>
      </c>
      <c r="AO208" s="60">
        <v>7.6342499999999989</v>
      </c>
      <c r="AP208" s="60">
        <v>7.6342499999999989</v>
      </c>
      <c r="AQ208" s="60">
        <v>7.6342499999999989</v>
      </c>
      <c r="AR208" s="60">
        <v>7.6342499999999989</v>
      </c>
      <c r="AS208" s="60"/>
    </row>
    <row r="209" spans="1:45" x14ac:dyDescent="0.25">
      <c r="A209" s="89"/>
      <c r="B209" s="89"/>
      <c r="C209" s="89" t="s">
        <v>193</v>
      </c>
      <c r="D209" s="89"/>
      <c r="E209" s="89" t="s">
        <v>45</v>
      </c>
      <c r="F209" s="89">
        <v>2040</v>
      </c>
      <c r="G209" s="89" t="s">
        <v>70</v>
      </c>
      <c r="H209" s="99"/>
      <c r="I209" s="102">
        <v>6.870825</v>
      </c>
      <c r="J209" s="60">
        <v>6.870825</v>
      </c>
      <c r="K209" s="60">
        <v>6.870825</v>
      </c>
      <c r="L209" s="60">
        <v>6.870825</v>
      </c>
      <c r="M209" s="60">
        <v>6.870825</v>
      </c>
      <c r="N209" s="60">
        <v>6.870825</v>
      </c>
      <c r="O209" s="12">
        <v>6.870825</v>
      </c>
      <c r="P209" s="60">
        <v>6.8708250000000008</v>
      </c>
      <c r="Q209" s="60">
        <v>6.870825</v>
      </c>
      <c r="R209" s="60">
        <v>6.8708249999999991</v>
      </c>
      <c r="S209" s="60">
        <v>6.8708249999999982</v>
      </c>
      <c r="T209" s="60">
        <v>6.870825</v>
      </c>
      <c r="U209" s="60">
        <v>6.8708250000000008</v>
      </c>
      <c r="V209" s="60">
        <v>6.870825</v>
      </c>
      <c r="W209" s="60">
        <v>0</v>
      </c>
      <c r="X209" s="60">
        <v>6.870825</v>
      </c>
      <c r="Y209" s="60">
        <v>6.870825</v>
      </c>
      <c r="Z209" s="60">
        <v>6.870825</v>
      </c>
      <c r="AA209" s="60">
        <v>6.870825</v>
      </c>
      <c r="AB209" s="60">
        <v>6.870825</v>
      </c>
      <c r="AC209" s="60">
        <v>6.870825</v>
      </c>
      <c r="AD209" s="60">
        <v>6.870825</v>
      </c>
      <c r="AE209" s="60">
        <v>6.8708249999999991</v>
      </c>
      <c r="AF209" s="102">
        <v>6.870825</v>
      </c>
      <c r="AG209" s="60">
        <v>6.870825</v>
      </c>
      <c r="AH209" s="60">
        <v>6.870825</v>
      </c>
      <c r="AI209" s="60">
        <v>6.870825</v>
      </c>
      <c r="AJ209" s="60">
        <v>6.870825</v>
      </c>
      <c r="AK209" s="60">
        <v>6.8708249999999991</v>
      </c>
      <c r="AL209" s="60">
        <v>6.870825</v>
      </c>
      <c r="AM209" s="60">
        <v>6.870825</v>
      </c>
      <c r="AN209" s="102">
        <v>6.870825</v>
      </c>
      <c r="AO209" s="60">
        <v>6.870825</v>
      </c>
      <c r="AP209" s="60">
        <v>6.870825</v>
      </c>
      <c r="AQ209" s="60">
        <v>6.8708249999999982</v>
      </c>
      <c r="AR209" s="60">
        <v>6.870825</v>
      </c>
      <c r="AS209" s="60"/>
    </row>
    <row r="210" spans="1:45" x14ac:dyDescent="0.25">
      <c r="A210" s="89"/>
      <c r="B210" s="89"/>
      <c r="C210" s="89" t="s">
        <v>193</v>
      </c>
      <c r="D210" s="89"/>
      <c r="E210" s="89" t="s">
        <v>45</v>
      </c>
      <c r="F210" s="89">
        <v>2050</v>
      </c>
      <c r="G210" s="89" t="s">
        <v>70</v>
      </c>
      <c r="H210" s="99"/>
      <c r="I210" s="102">
        <v>6.1837424999999993</v>
      </c>
      <c r="J210" s="60">
        <v>6.1837425000000001</v>
      </c>
      <c r="K210" s="60">
        <v>6.1837424999999993</v>
      </c>
      <c r="L210" s="60">
        <v>6.1837424999999993</v>
      </c>
      <c r="M210" s="60">
        <v>6.1837424999999993</v>
      </c>
      <c r="N210" s="60">
        <v>6.1837425000000001</v>
      </c>
      <c r="O210" s="12">
        <v>6.1837424999999993</v>
      </c>
      <c r="P210" s="60">
        <v>6.1837425000000001</v>
      </c>
      <c r="Q210" s="60">
        <v>6.1837424999999993</v>
      </c>
      <c r="R210" s="60">
        <v>6.1837425000000001</v>
      </c>
      <c r="S210" s="60">
        <v>6.1837424999999984</v>
      </c>
      <c r="T210" s="60">
        <v>6.1837424999999993</v>
      </c>
      <c r="U210" s="60">
        <v>6.1837424999999975</v>
      </c>
      <c r="V210" s="60">
        <v>6.1837424999999993</v>
      </c>
      <c r="W210" s="60">
        <v>0</v>
      </c>
      <c r="X210" s="60">
        <v>6.1837424999999993</v>
      </c>
      <c r="Y210" s="60">
        <v>6.1837424999999993</v>
      </c>
      <c r="Z210" s="60">
        <v>6.1837424999999993</v>
      </c>
      <c r="AA210" s="60">
        <v>6.1837424999999984</v>
      </c>
      <c r="AB210" s="60">
        <v>6.1837424999999993</v>
      </c>
      <c r="AC210" s="60">
        <v>6.1837424999999993</v>
      </c>
      <c r="AD210" s="60">
        <v>6.1837424999999993</v>
      </c>
      <c r="AE210" s="60">
        <v>6.1837424999999993</v>
      </c>
      <c r="AF210" s="102">
        <v>6.1837424999999993</v>
      </c>
      <c r="AG210" s="60">
        <v>6.1837424999999993</v>
      </c>
      <c r="AH210" s="60">
        <v>6.1837424999999993</v>
      </c>
      <c r="AI210" s="60">
        <v>6.1837424999999993</v>
      </c>
      <c r="AJ210" s="60">
        <v>6.183742500000001</v>
      </c>
      <c r="AK210" s="60">
        <v>6.183742500000001</v>
      </c>
      <c r="AL210" s="60">
        <v>6.1837424999999993</v>
      </c>
      <c r="AM210" s="60">
        <v>6.1837424999999993</v>
      </c>
      <c r="AN210" s="102">
        <v>6.1837424999999993</v>
      </c>
      <c r="AO210" s="60">
        <v>6.1837424999999984</v>
      </c>
      <c r="AP210" s="60">
        <v>6.1837425000000001</v>
      </c>
      <c r="AQ210" s="60">
        <v>6.1837424999999984</v>
      </c>
      <c r="AR210" s="60">
        <v>6.1837424999999993</v>
      </c>
      <c r="AS210" s="60"/>
    </row>
    <row r="211" spans="1:45" x14ac:dyDescent="0.25">
      <c r="A211" s="58"/>
      <c r="B211" s="58" t="s">
        <v>46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</row>
    <row r="212" spans="1:45" x14ac:dyDescent="0.25">
      <c r="A212" s="58"/>
      <c r="B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</row>
    <row r="213" spans="1:45" x14ac:dyDescent="0.25">
      <c r="A213" s="58"/>
      <c r="B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</row>
    <row r="214" spans="1:45" x14ac:dyDescent="0.25">
      <c r="A214" s="58"/>
      <c r="B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</row>
    <row r="215" spans="1:45" x14ac:dyDescent="0.25">
      <c r="A215" s="58"/>
      <c r="B215" s="58"/>
      <c r="D215" s="58"/>
      <c r="E215" s="58"/>
      <c r="F215" s="58"/>
      <c r="G215" s="58"/>
      <c r="H215" s="58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8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x14ac:dyDescent="0.25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60"/>
    </row>
    <row r="217" spans="1:45" x14ac:dyDescent="0.25">
      <c r="A217" s="63" t="s">
        <v>47</v>
      </c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</row>
    <row r="218" spans="1:45" ht="15.75" thickBot="1" x14ac:dyDescent="0.3">
      <c r="A218" s="87"/>
      <c r="B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</row>
    <row r="219" spans="1:45" x14ac:dyDescent="0.25">
      <c r="A219" s="84" t="s">
        <v>75</v>
      </c>
      <c r="B219" s="79" t="s">
        <v>42</v>
      </c>
      <c r="D219" s="79" t="s">
        <v>40</v>
      </c>
      <c r="E219" s="79" t="s">
        <v>41</v>
      </c>
      <c r="F219" s="79">
        <v>2010</v>
      </c>
      <c r="G219" s="79" t="s">
        <v>199</v>
      </c>
      <c r="H219" s="79"/>
      <c r="I219" s="60">
        <v>0</v>
      </c>
      <c r="J219" s="60">
        <v>0.92034848352877674</v>
      </c>
      <c r="K219" s="60">
        <v>0</v>
      </c>
      <c r="L219" s="60">
        <v>0.8831789472176963</v>
      </c>
      <c r="M219" s="60">
        <v>0</v>
      </c>
      <c r="N219" s="102">
        <v>0</v>
      </c>
      <c r="O219" s="60">
        <v>0</v>
      </c>
      <c r="P219" s="60">
        <v>0.1570575857657619</v>
      </c>
      <c r="Q219" s="60">
        <v>0</v>
      </c>
      <c r="R219" s="60">
        <v>0</v>
      </c>
      <c r="S219" s="60">
        <v>0</v>
      </c>
      <c r="T219" s="60">
        <v>6.9529850488308895</v>
      </c>
      <c r="U219" s="60">
        <v>0</v>
      </c>
      <c r="V219" s="60">
        <v>8.0445854780536905</v>
      </c>
      <c r="W219" s="60">
        <v>0.21723041441646687</v>
      </c>
      <c r="X219" s="60">
        <v>0</v>
      </c>
      <c r="Y219" s="60">
        <v>5.239984625018149</v>
      </c>
      <c r="Z219" s="60">
        <v>0</v>
      </c>
      <c r="AA219" s="102">
        <v>0</v>
      </c>
      <c r="AB219" s="60">
        <v>3.1492649808079971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1.3542671925191589E-2</v>
      </c>
      <c r="AJ219" s="102">
        <v>0</v>
      </c>
      <c r="AK219" s="60">
        <v>2.7235564865366851E-2</v>
      </c>
      <c r="AL219" s="60">
        <v>9.8478790830838769E-2</v>
      </c>
      <c r="AM219" s="60">
        <v>0.85279282692021596</v>
      </c>
      <c r="AN219" s="60">
        <v>0</v>
      </c>
      <c r="AO219" s="60">
        <v>0</v>
      </c>
      <c r="AP219" s="60">
        <v>3.600783082005115E-4</v>
      </c>
      <c r="AQ219" s="60">
        <v>0.37714265580316531</v>
      </c>
      <c r="AR219" s="60">
        <v>0</v>
      </c>
      <c r="AS219" s="60"/>
    </row>
    <row r="220" spans="1:45" x14ac:dyDescent="0.25">
      <c r="A220" s="80"/>
      <c r="B220" s="65" t="s">
        <v>42</v>
      </c>
      <c r="D220" s="65" t="s">
        <v>40</v>
      </c>
      <c r="E220" s="65" t="s">
        <v>41</v>
      </c>
      <c r="F220" s="65">
        <v>2020</v>
      </c>
      <c r="G220" s="65" t="s">
        <v>199</v>
      </c>
      <c r="H220" s="65"/>
      <c r="I220" s="60">
        <v>0</v>
      </c>
      <c r="J220" s="60">
        <v>0.80390763128839271</v>
      </c>
      <c r="K220" s="60">
        <v>0</v>
      </c>
      <c r="L220" s="60">
        <v>5.7511681524751097</v>
      </c>
      <c r="M220" s="60">
        <v>0</v>
      </c>
      <c r="N220" s="102">
        <v>0</v>
      </c>
      <c r="O220" s="60">
        <v>0</v>
      </c>
      <c r="P220" s="60">
        <v>0.64097474394003384</v>
      </c>
      <c r="Q220" s="60">
        <v>0</v>
      </c>
      <c r="R220" s="60">
        <v>0</v>
      </c>
      <c r="S220" s="60">
        <v>0</v>
      </c>
      <c r="T220" s="60">
        <v>9.2892441070762466</v>
      </c>
      <c r="U220" s="60">
        <v>0</v>
      </c>
      <c r="V220" s="60">
        <v>32.069048825620101</v>
      </c>
      <c r="W220" s="60">
        <v>0.58004148185435989</v>
      </c>
      <c r="X220" s="60">
        <v>0</v>
      </c>
      <c r="Y220" s="60">
        <v>7.4866616872794491</v>
      </c>
      <c r="Z220" s="60">
        <v>0</v>
      </c>
      <c r="AA220" s="102">
        <v>0</v>
      </c>
      <c r="AB220" s="60">
        <v>3.1668305849956786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1.662939824052027E-2</v>
      </c>
      <c r="AJ220" s="102">
        <v>0</v>
      </c>
      <c r="AK220" s="60">
        <v>0.31709916869909649</v>
      </c>
      <c r="AL220" s="60">
        <v>1.0635227351955865</v>
      </c>
      <c r="AM220" s="60">
        <v>4.9924535011632738</v>
      </c>
      <c r="AN220" s="60">
        <v>0</v>
      </c>
      <c r="AO220" s="60">
        <v>0</v>
      </c>
      <c r="AP220" s="60">
        <v>0</v>
      </c>
      <c r="AQ220" s="60">
        <v>1.0436246962212823</v>
      </c>
      <c r="AR220" s="60">
        <v>0</v>
      </c>
      <c r="AS220" s="60"/>
    </row>
    <row r="221" spans="1:45" x14ac:dyDescent="0.25">
      <c r="A221" s="80"/>
      <c r="B221" s="65" t="s">
        <v>42</v>
      </c>
      <c r="D221" s="65" t="s">
        <v>40</v>
      </c>
      <c r="E221" s="65" t="s">
        <v>41</v>
      </c>
      <c r="F221" s="65">
        <v>2030</v>
      </c>
      <c r="G221" s="65" t="s">
        <v>199</v>
      </c>
      <c r="H221" s="65"/>
      <c r="I221" s="60">
        <v>0</v>
      </c>
      <c r="J221" s="60">
        <v>1.5205203314571785</v>
      </c>
      <c r="K221" s="60">
        <v>0</v>
      </c>
      <c r="L221" s="60">
        <v>5.9347597547677013</v>
      </c>
      <c r="M221" s="60">
        <v>0</v>
      </c>
      <c r="N221" s="102">
        <v>0</v>
      </c>
      <c r="O221" s="60">
        <v>0</v>
      </c>
      <c r="P221" s="60">
        <v>0.84635226644366801</v>
      </c>
      <c r="Q221" s="60">
        <v>0</v>
      </c>
      <c r="R221" s="60">
        <v>0</v>
      </c>
      <c r="S221" s="60">
        <v>0</v>
      </c>
      <c r="T221" s="60">
        <v>6.6682063752811551</v>
      </c>
      <c r="U221" s="60">
        <v>0</v>
      </c>
      <c r="V221" s="60">
        <v>26.952608113113442</v>
      </c>
      <c r="W221" s="60">
        <v>0.76877731604884258</v>
      </c>
      <c r="X221" s="60">
        <v>0</v>
      </c>
      <c r="Y221" s="60">
        <v>9.000496941878275</v>
      </c>
      <c r="Z221" s="60">
        <v>0</v>
      </c>
      <c r="AA221" s="102">
        <v>0</v>
      </c>
      <c r="AB221" s="60">
        <v>6.0449494087708189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0.12018930650295223</v>
      </c>
      <c r="AJ221" s="102">
        <v>0</v>
      </c>
      <c r="AK221" s="60">
        <v>0.52478339910131511</v>
      </c>
      <c r="AL221" s="60">
        <v>0.73015202621819941</v>
      </c>
      <c r="AM221" s="60">
        <v>7.0717148299181627</v>
      </c>
      <c r="AN221" s="60">
        <v>0</v>
      </c>
      <c r="AO221" s="60">
        <v>0</v>
      </c>
      <c r="AP221" s="60">
        <v>0</v>
      </c>
      <c r="AQ221" s="60">
        <v>0.74144179013463041</v>
      </c>
      <c r="AR221" s="60">
        <v>0</v>
      </c>
      <c r="AS221" s="60"/>
    </row>
    <row r="222" spans="1:45" x14ac:dyDescent="0.25">
      <c r="A222" s="80"/>
      <c r="B222" s="65" t="s">
        <v>42</v>
      </c>
      <c r="D222" s="65" t="s">
        <v>40</v>
      </c>
      <c r="E222" s="65" t="s">
        <v>41</v>
      </c>
      <c r="F222" s="65">
        <v>2040</v>
      </c>
      <c r="G222" s="65" t="s">
        <v>199</v>
      </c>
      <c r="H222" s="65"/>
      <c r="I222" s="60">
        <v>0</v>
      </c>
      <c r="J222" s="60">
        <v>1.5327593762374923</v>
      </c>
      <c r="K222" s="60">
        <v>0</v>
      </c>
      <c r="L222" s="60">
        <v>5.6003563673296357</v>
      </c>
      <c r="M222" s="60">
        <v>0</v>
      </c>
      <c r="N222" s="102">
        <v>0</v>
      </c>
      <c r="O222" s="60">
        <v>0</v>
      </c>
      <c r="P222" s="60">
        <v>0.56580208026348644</v>
      </c>
      <c r="Q222" s="60">
        <v>0</v>
      </c>
      <c r="R222" s="60">
        <v>0</v>
      </c>
      <c r="S222" s="60">
        <v>0</v>
      </c>
      <c r="T222" s="60">
        <v>4.4397721752598773</v>
      </c>
      <c r="U222" s="60">
        <v>0</v>
      </c>
      <c r="V222" s="60">
        <v>16.117881407506715</v>
      </c>
      <c r="W222" s="60">
        <v>2.0578370062873454</v>
      </c>
      <c r="X222" s="60">
        <v>0</v>
      </c>
      <c r="Y222" s="60">
        <v>8.0647941133027423</v>
      </c>
      <c r="Z222" s="60">
        <v>0</v>
      </c>
      <c r="AA222" s="102">
        <v>0</v>
      </c>
      <c r="AB222" s="60">
        <v>4.1792851017005361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5.4358517504999433E-2</v>
      </c>
      <c r="AJ222" s="102">
        <v>0</v>
      </c>
      <c r="AK222" s="60">
        <v>0.34799561109745158</v>
      </c>
      <c r="AL222" s="60">
        <v>0.58797304916661453</v>
      </c>
      <c r="AM222" s="60">
        <v>7.3267704218103695</v>
      </c>
      <c r="AN222" s="60">
        <v>0</v>
      </c>
      <c r="AO222" s="60">
        <v>0</v>
      </c>
      <c r="AP222" s="60">
        <v>7.6734917257570955E-19</v>
      </c>
      <c r="AQ222" s="60">
        <v>0.37138557266310634</v>
      </c>
      <c r="AR222" s="60">
        <v>0</v>
      </c>
      <c r="AS222" s="60"/>
    </row>
    <row r="223" spans="1:45" x14ac:dyDescent="0.25">
      <c r="A223" s="80"/>
      <c r="B223" s="65" t="s">
        <v>42</v>
      </c>
      <c r="D223" s="65" t="s">
        <v>40</v>
      </c>
      <c r="E223" s="59" t="s">
        <v>41</v>
      </c>
      <c r="F223" s="59">
        <v>2050</v>
      </c>
      <c r="G223" s="59" t="s">
        <v>199</v>
      </c>
      <c r="H223" s="59"/>
      <c r="I223" s="61">
        <v>0</v>
      </c>
      <c r="J223" s="61">
        <v>1.5779698128402613</v>
      </c>
      <c r="K223" s="61">
        <v>0</v>
      </c>
      <c r="L223" s="61">
        <v>5.3957128886289869</v>
      </c>
      <c r="M223" s="61">
        <v>0</v>
      </c>
      <c r="N223" s="102">
        <v>0</v>
      </c>
      <c r="O223" s="61">
        <v>0</v>
      </c>
      <c r="P223" s="61">
        <v>0.30842254309847744</v>
      </c>
      <c r="Q223" s="61">
        <v>0</v>
      </c>
      <c r="R223" s="61">
        <v>0</v>
      </c>
      <c r="S223" s="61">
        <v>0</v>
      </c>
      <c r="T223" s="61">
        <v>2.6152605394596824</v>
      </c>
      <c r="U223" s="61">
        <v>0</v>
      </c>
      <c r="V223" s="61">
        <v>7.7051723555984131</v>
      </c>
      <c r="W223" s="61">
        <v>3.3046563691274486</v>
      </c>
      <c r="X223" s="61">
        <v>0</v>
      </c>
      <c r="Y223" s="61">
        <v>7.1676612057621929</v>
      </c>
      <c r="Z223" s="61">
        <v>0</v>
      </c>
      <c r="AA223" s="102">
        <v>0</v>
      </c>
      <c r="AB223" s="61">
        <v>2.5529067185501213</v>
      </c>
      <c r="AC223" s="61">
        <v>0</v>
      </c>
      <c r="AD223" s="61">
        <v>0</v>
      </c>
      <c r="AE223" s="61">
        <v>0</v>
      </c>
      <c r="AF223" s="61">
        <v>0</v>
      </c>
      <c r="AG223" s="61">
        <v>0</v>
      </c>
      <c r="AH223" s="61">
        <v>0</v>
      </c>
      <c r="AI223" s="61">
        <v>2.6445435239895901E-3</v>
      </c>
      <c r="AJ223" s="103">
        <v>0</v>
      </c>
      <c r="AK223" s="61">
        <v>0.19756809596347308</v>
      </c>
      <c r="AL223" s="61">
        <v>0.36606652956012564</v>
      </c>
      <c r="AM223" s="61">
        <v>7.1091534846783997</v>
      </c>
      <c r="AN223" s="61">
        <v>0</v>
      </c>
      <c r="AO223" s="61">
        <v>0</v>
      </c>
      <c r="AP223" s="61">
        <v>0</v>
      </c>
      <c r="AQ223" s="61">
        <v>7.3513808345911119E-2</v>
      </c>
      <c r="AR223" s="61">
        <v>0</v>
      </c>
      <c r="AS223" s="71"/>
    </row>
    <row r="224" spans="1:45" x14ac:dyDescent="0.25">
      <c r="A224" s="80"/>
      <c r="B224" s="65"/>
      <c r="D224" s="65"/>
      <c r="E224" s="65" t="s">
        <v>45</v>
      </c>
      <c r="F224" s="65">
        <v>2010</v>
      </c>
      <c r="G224" s="65" t="s">
        <v>199</v>
      </c>
      <c r="H224" s="65"/>
      <c r="I224" s="60">
        <v>16.880586455689276</v>
      </c>
      <c r="J224" s="60">
        <v>20.445906843008657</v>
      </c>
      <c r="K224" s="60">
        <v>21.06348906250064</v>
      </c>
      <c r="L224" s="60">
        <v>15.845067834063615</v>
      </c>
      <c r="M224" s="60">
        <v>16.880586455689276</v>
      </c>
      <c r="N224" s="60"/>
      <c r="O224" s="60">
        <v>20.280478518284639</v>
      </c>
      <c r="P224" s="60">
        <v>19.598316359720627</v>
      </c>
      <c r="Q224" s="60">
        <v>20.968439295031807</v>
      </c>
      <c r="R224" s="60">
        <v>21.549660779203926</v>
      </c>
      <c r="S224" s="60">
        <v>20.07113693234302</v>
      </c>
      <c r="T224" s="60">
        <v>20.859637220170161</v>
      </c>
      <c r="U224" s="60">
        <v>21.1277080368091</v>
      </c>
      <c r="V224" s="60">
        <v>20.667309105125543</v>
      </c>
      <c r="W224" s="60">
        <v>20.551231072584006</v>
      </c>
      <c r="X224" s="60">
        <v>16.769006333332523</v>
      </c>
      <c r="Y224" s="60">
        <v>19.859443641289019</v>
      </c>
      <c r="Z224" s="60">
        <v>21.003646080383316</v>
      </c>
      <c r="AA224" s="60"/>
      <c r="AB224" s="60">
        <v>19.849471278336466</v>
      </c>
      <c r="AC224" s="60">
        <v>19.947599734308795</v>
      </c>
      <c r="AD224" s="60">
        <v>21.06348906250064</v>
      </c>
      <c r="AE224" s="60">
        <v>20.008692328633305</v>
      </c>
      <c r="AF224" s="60">
        <v>0</v>
      </c>
      <c r="AG224" s="60">
        <v>16.477126807716626</v>
      </c>
      <c r="AH224" s="60">
        <v>20.137020340671178</v>
      </c>
      <c r="AI224" s="60">
        <v>21.118727612374574</v>
      </c>
      <c r="AJ224" s="60">
        <v>22.933729532625595</v>
      </c>
      <c r="AK224" s="60">
        <v>19.999532272674802</v>
      </c>
      <c r="AL224" s="60">
        <v>20.647690196287176</v>
      </c>
      <c r="AM224" s="60">
        <v>17.980433020003112</v>
      </c>
      <c r="AN224" s="60">
        <v>16.880586455689276</v>
      </c>
      <c r="AO224" s="60">
        <v>21.257808134758864</v>
      </c>
      <c r="AP224" s="60">
        <v>19.102448169829501</v>
      </c>
      <c r="AQ224" s="60">
        <v>19.688082095434687</v>
      </c>
      <c r="AR224" s="60">
        <v>21.155332252329828</v>
      </c>
      <c r="AS224" s="60"/>
    </row>
    <row r="225" spans="1:45" x14ac:dyDescent="0.25">
      <c r="A225" s="80"/>
      <c r="B225" s="65"/>
      <c r="D225" s="65"/>
      <c r="E225" s="65" t="s">
        <v>45</v>
      </c>
      <c r="F225" s="65">
        <v>2020</v>
      </c>
      <c r="G225" s="65" t="s">
        <v>199</v>
      </c>
      <c r="H225" s="65"/>
      <c r="I225" s="60">
        <v>16.404442524432561</v>
      </c>
      <c r="J225" s="60">
        <v>23.006370874305901</v>
      </c>
      <c r="K225" s="60">
        <v>24.14731977329825</v>
      </c>
      <c r="L225" s="60">
        <v>18.33243173416049</v>
      </c>
      <c r="M225" s="60">
        <v>16.404442524432561</v>
      </c>
      <c r="N225" s="60"/>
      <c r="O225" s="60">
        <v>23.415199082581985</v>
      </c>
      <c r="P225" s="60">
        <v>21.08588520310645</v>
      </c>
      <c r="Q225" s="60">
        <v>24.052270005829431</v>
      </c>
      <c r="R225" s="60">
        <v>24.633491490001543</v>
      </c>
      <c r="S225" s="60">
        <v>23.205857496640363</v>
      </c>
      <c r="T225" s="60">
        <v>23.061610719463538</v>
      </c>
      <c r="U225" s="60">
        <v>24.211538747606717</v>
      </c>
      <c r="V225" s="60">
        <v>22.274151226445156</v>
      </c>
      <c r="W225" s="60">
        <v>21.953157682544663</v>
      </c>
      <c r="X225" s="60">
        <v>16.292862402075809</v>
      </c>
      <c r="Y225" s="60">
        <v>22.625170225462217</v>
      </c>
      <c r="Z225" s="60">
        <v>24.087476791180929</v>
      </c>
      <c r="AA225" s="60"/>
      <c r="AB225" s="60">
        <v>22.567275699782094</v>
      </c>
      <c r="AC225" s="60">
        <v>23.082320298606135</v>
      </c>
      <c r="AD225" s="60">
        <v>24.14731977329825</v>
      </c>
      <c r="AE225" s="60">
        <v>23.143412892930648</v>
      </c>
      <c r="AF225" s="60">
        <v>0</v>
      </c>
      <c r="AG225" s="60">
        <v>16.000982876459911</v>
      </c>
      <c r="AH225" s="60">
        <v>23.271740904968517</v>
      </c>
      <c r="AI225" s="60">
        <v>24.202558323172184</v>
      </c>
      <c r="AJ225" s="60">
        <v>26.299839136532277</v>
      </c>
      <c r="AK225" s="60">
        <v>22.169062898954273</v>
      </c>
      <c r="AL225" s="60">
        <v>23.731520907084789</v>
      </c>
      <c r="AM225" s="60">
        <v>19.260070594819268</v>
      </c>
      <c r="AN225" s="60">
        <v>16.404442524432561</v>
      </c>
      <c r="AO225" s="60">
        <v>24.341638845556478</v>
      </c>
      <c r="AP225" s="60">
        <v>23.307676881292743</v>
      </c>
      <c r="AQ225" s="60">
        <v>22.454405564995117</v>
      </c>
      <c r="AR225" s="60">
        <v>24.239162963127452</v>
      </c>
      <c r="AS225" s="60"/>
    </row>
    <row r="226" spans="1:45" x14ac:dyDescent="0.25">
      <c r="A226" s="80"/>
      <c r="B226" s="65"/>
      <c r="D226" s="65"/>
      <c r="E226" s="65" t="s">
        <v>45</v>
      </c>
      <c r="F226" s="65">
        <v>2030</v>
      </c>
      <c r="G226" s="65" t="s">
        <v>199</v>
      </c>
      <c r="H226" s="65"/>
      <c r="I226" s="60">
        <v>18.789045102305817</v>
      </c>
      <c r="J226" s="60">
        <v>32.544666290361491</v>
      </c>
      <c r="K226" s="60">
        <v>34.276804309380729</v>
      </c>
      <c r="L226" s="60">
        <v>25.989026813347699</v>
      </c>
      <c r="M226" s="60">
        <v>18.789045102305817</v>
      </c>
      <c r="N226" s="60"/>
      <c r="O226" s="60">
        <v>33.383424801518508</v>
      </c>
      <c r="P226" s="60">
        <v>28.912544802916635</v>
      </c>
      <c r="Q226" s="60">
        <v>34.181754541911907</v>
      </c>
      <c r="R226" s="60">
        <v>34.762976026084019</v>
      </c>
      <c r="S226" s="60">
        <v>33.174083215576886</v>
      </c>
      <c r="T226" s="60">
        <v>34.06637433909173</v>
      </c>
      <c r="U226" s="60">
        <v>34.341023283689189</v>
      </c>
      <c r="V226" s="60">
        <v>32.475199248605001</v>
      </c>
      <c r="W226" s="60">
        <v>31.530120718931677</v>
      </c>
      <c r="X226" s="60">
        <v>18.677464979949065</v>
      </c>
      <c r="Y226" s="60">
        <v>31.68852435533481</v>
      </c>
      <c r="Z226" s="60">
        <v>34.216961327263405</v>
      </c>
      <c r="AA226" s="60"/>
      <c r="AB226" s="60">
        <v>31.423086156508766</v>
      </c>
      <c r="AC226" s="60">
        <v>33.050546017542665</v>
      </c>
      <c r="AD226" s="60">
        <v>34.276804309380729</v>
      </c>
      <c r="AE226" s="60">
        <v>33.111638611867171</v>
      </c>
      <c r="AF226" s="60">
        <v>0</v>
      </c>
      <c r="AG226" s="60">
        <v>18.385585454333167</v>
      </c>
      <c r="AH226" s="60">
        <v>33.23996662390504</v>
      </c>
      <c r="AI226" s="60">
        <v>34.332042859254663</v>
      </c>
      <c r="AJ226" s="60">
        <v>36.542362196760159</v>
      </c>
      <c r="AK226" s="60">
        <v>31.052970029902195</v>
      </c>
      <c r="AL226" s="60">
        <v>33.861005443167265</v>
      </c>
      <c r="AM226" s="60">
        <v>27.386051637670121</v>
      </c>
      <c r="AN226" s="60">
        <v>18.789045102305817</v>
      </c>
      <c r="AO226" s="60">
        <v>34.471123381638954</v>
      </c>
      <c r="AP226" s="60">
        <v>33.275902600229266</v>
      </c>
      <c r="AQ226" s="60">
        <v>30.668947033128497</v>
      </c>
      <c r="AR226" s="60">
        <v>34.368647499209914</v>
      </c>
      <c r="AS226" s="60"/>
    </row>
    <row r="227" spans="1:45" x14ac:dyDescent="0.25">
      <c r="A227" s="80"/>
      <c r="B227" s="65"/>
      <c r="D227" s="65"/>
      <c r="E227" s="65" t="s">
        <v>45</v>
      </c>
      <c r="F227" s="65">
        <v>2040</v>
      </c>
      <c r="G227" s="65" t="s">
        <v>199</v>
      </c>
      <c r="H227" s="65"/>
      <c r="I227" s="60">
        <v>20.755331353648462</v>
      </c>
      <c r="J227" s="60">
        <v>33.702007706152244</v>
      </c>
      <c r="K227" s="60">
        <v>34.378136376662333</v>
      </c>
      <c r="L227" s="60">
        <v>26.036693041279644</v>
      </c>
      <c r="M227" s="60">
        <v>20.755331353648462</v>
      </c>
      <c r="N227" s="60"/>
      <c r="O227" s="60">
        <v>33.329488284969401</v>
      </c>
      <c r="P227" s="60">
        <v>30.677834999467898</v>
      </c>
      <c r="Q227" s="60">
        <v>34.283086609193539</v>
      </c>
      <c r="R227" s="60">
        <v>34.864308093365622</v>
      </c>
      <c r="S227" s="60">
        <v>33.120146699027778</v>
      </c>
      <c r="T227" s="60">
        <v>34.172863242685175</v>
      </c>
      <c r="U227" s="60">
        <v>34.4423553509708</v>
      </c>
      <c r="V227" s="60">
        <v>33.37396242193104</v>
      </c>
      <c r="W227" s="60">
        <v>31.353697009332045</v>
      </c>
      <c r="X227" s="60">
        <v>20.643751231291709</v>
      </c>
      <c r="Y227" s="60">
        <v>32.241941564015931</v>
      </c>
      <c r="Z227" s="60">
        <v>34.318293394545009</v>
      </c>
      <c r="AA227" s="60"/>
      <c r="AB227" s="60">
        <v>32.168391288361804</v>
      </c>
      <c r="AC227" s="60">
        <v>32.996609500993557</v>
      </c>
      <c r="AD227" s="60">
        <v>34.378136376662333</v>
      </c>
      <c r="AE227" s="60">
        <v>33.057702095318064</v>
      </c>
      <c r="AF227" s="60">
        <v>0</v>
      </c>
      <c r="AG227" s="60">
        <v>20.351871705675808</v>
      </c>
      <c r="AH227" s="60">
        <v>33.18603010735594</v>
      </c>
      <c r="AI227" s="60">
        <v>34.433374926536267</v>
      </c>
      <c r="AJ227" s="60">
        <v>32.854076792527927</v>
      </c>
      <c r="AK227" s="60">
        <v>31.635419219394151</v>
      </c>
      <c r="AL227" s="60">
        <v>33.962337510448869</v>
      </c>
      <c r="AM227" s="60">
        <v>28.794945397301937</v>
      </c>
      <c r="AN227" s="60">
        <v>20.755331353648462</v>
      </c>
      <c r="AO227" s="60">
        <v>34.572455448920557</v>
      </c>
      <c r="AP227" s="60">
        <v>29.801631843298885</v>
      </c>
      <c r="AQ227" s="60">
        <v>31.361793084867543</v>
      </c>
      <c r="AR227" s="60">
        <v>34.469979566491546</v>
      </c>
      <c r="AS227" s="60"/>
    </row>
    <row r="228" spans="1:45" x14ac:dyDescent="0.25">
      <c r="A228" s="80"/>
      <c r="B228" s="65"/>
      <c r="D228" s="65"/>
      <c r="E228" s="65" t="s">
        <v>45</v>
      </c>
      <c r="F228" s="65">
        <v>2050</v>
      </c>
      <c r="G228" s="65" t="s">
        <v>199</v>
      </c>
      <c r="H228" s="65"/>
      <c r="I228" s="60">
        <v>22.721617604991099</v>
      </c>
      <c r="J228" s="60">
        <v>34.251175610085689</v>
      </c>
      <c r="K228" s="60">
        <v>34.479468443943937</v>
      </c>
      <c r="L228" s="60">
        <v>26.022899652410064</v>
      </c>
      <c r="M228" s="60">
        <v>22.721617604991099</v>
      </c>
      <c r="N228" s="60"/>
      <c r="O228" s="60">
        <v>33.2755517684203</v>
      </c>
      <c r="P228" s="60">
        <v>32.243395270463715</v>
      </c>
      <c r="Q228" s="60">
        <v>34.384418676475121</v>
      </c>
      <c r="R228" s="60">
        <v>34.965640160647233</v>
      </c>
      <c r="S228" s="60">
        <v>33.06621018247867</v>
      </c>
      <c r="T228" s="60">
        <v>34.278428610488966</v>
      </c>
      <c r="U228" s="60">
        <v>34.543687418252404</v>
      </c>
      <c r="V228" s="60">
        <v>34.201251581225428</v>
      </c>
      <c r="W228" s="60">
        <v>32.02836493620152</v>
      </c>
      <c r="X228" s="60">
        <v>22.610037482634347</v>
      </c>
      <c r="Y228" s="60">
        <v>32.720215629497773</v>
      </c>
      <c r="Z228" s="60">
        <v>34.41962546182662</v>
      </c>
      <c r="AA228" s="60"/>
      <c r="AB228" s="60">
        <v>32.900830934967672</v>
      </c>
      <c r="AC228" s="60">
        <v>32.942672984444449</v>
      </c>
      <c r="AD228" s="60">
        <v>34.479468443943937</v>
      </c>
      <c r="AE228" s="60">
        <v>33.003765578768956</v>
      </c>
      <c r="AF228" s="60">
        <v>0</v>
      </c>
      <c r="AG228" s="60">
        <v>22.31815795701845</v>
      </c>
      <c r="AH228" s="60">
        <v>33.132093590806832</v>
      </c>
      <c r="AI228" s="60">
        <v>34.534706993817863</v>
      </c>
      <c r="AJ228" s="60">
        <v>29.165791388295705</v>
      </c>
      <c r="AK228" s="60">
        <v>32.395911881018804</v>
      </c>
      <c r="AL228" s="60">
        <v>34.063669577730479</v>
      </c>
      <c r="AM228" s="60">
        <v>30.260024591689394</v>
      </c>
      <c r="AN228" s="60">
        <v>22.721617604991099</v>
      </c>
      <c r="AO228" s="60">
        <v>34.673787516202168</v>
      </c>
      <c r="AP228" s="60">
        <v>33.168029567131057</v>
      </c>
      <c r="AQ228" s="60">
        <v>31.859026539041395</v>
      </c>
      <c r="AR228" s="60">
        <v>34.571311633773128</v>
      </c>
      <c r="AS228" s="60"/>
    </row>
    <row r="229" spans="1:45" x14ac:dyDescent="0.25">
      <c r="A229" s="80"/>
      <c r="B229" s="65" t="s">
        <v>46</v>
      </c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81"/>
      <c r="AS229" s="65"/>
    </row>
    <row r="230" spans="1:45" x14ac:dyDescent="0.25">
      <c r="A230" s="80" t="s">
        <v>170</v>
      </c>
      <c r="B230" s="65" t="s">
        <v>42</v>
      </c>
      <c r="D230" s="65" t="s">
        <v>40</v>
      </c>
      <c r="E230" s="65" t="s">
        <v>41</v>
      </c>
      <c r="F230" s="65">
        <v>2010</v>
      </c>
      <c r="G230" s="65" t="s">
        <v>48</v>
      </c>
      <c r="H230" s="65"/>
      <c r="I230" s="60">
        <v>0</v>
      </c>
      <c r="J230" s="60">
        <v>13.88028360145829</v>
      </c>
      <c r="K230" s="60">
        <v>4.5870892324240868</v>
      </c>
      <c r="L230" s="60">
        <v>0</v>
      </c>
      <c r="M230" s="60">
        <v>0</v>
      </c>
      <c r="N230" s="102">
        <v>0</v>
      </c>
      <c r="O230" s="60">
        <v>0</v>
      </c>
      <c r="P230" s="60">
        <v>9.6852713325215678</v>
      </c>
      <c r="Q230" s="60">
        <v>72.382004438548279</v>
      </c>
      <c r="R230" s="60">
        <v>1.4394638787425129</v>
      </c>
      <c r="S230" s="60">
        <v>0</v>
      </c>
      <c r="T230" s="60">
        <v>0</v>
      </c>
      <c r="U230" s="60">
        <v>0</v>
      </c>
      <c r="V230" s="60">
        <v>230.31117172256856</v>
      </c>
      <c r="W230" s="60">
        <v>0</v>
      </c>
      <c r="X230" s="60">
        <v>0</v>
      </c>
      <c r="Y230" s="60">
        <v>0</v>
      </c>
      <c r="Z230" s="60">
        <v>0</v>
      </c>
      <c r="AA230" s="102">
        <v>0</v>
      </c>
      <c r="AB230" s="60">
        <v>0</v>
      </c>
      <c r="AC230" s="60">
        <v>1.6270660098606533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1.5812101831283181</v>
      </c>
      <c r="AJ230" s="102">
        <v>0</v>
      </c>
      <c r="AK230" s="60">
        <v>1.7885305999732002</v>
      </c>
      <c r="AL230" s="60">
        <v>0</v>
      </c>
      <c r="AM230" s="60">
        <v>0</v>
      </c>
      <c r="AN230" s="60">
        <v>0</v>
      </c>
      <c r="AO230" s="60">
        <v>4.8568285335089296</v>
      </c>
      <c r="AP230" s="60">
        <v>0</v>
      </c>
      <c r="AQ230" s="60">
        <v>1.4679579775908658</v>
      </c>
      <c r="AR230" s="60">
        <v>3.0246297206634032</v>
      </c>
      <c r="AS230" s="60"/>
    </row>
    <row r="231" spans="1:45" x14ac:dyDescent="0.25">
      <c r="A231" s="80" t="s">
        <v>170</v>
      </c>
      <c r="B231" s="65" t="s">
        <v>42</v>
      </c>
      <c r="D231" s="65" t="s">
        <v>40</v>
      </c>
      <c r="E231" s="65" t="s">
        <v>41</v>
      </c>
      <c r="F231" s="65">
        <v>2020</v>
      </c>
      <c r="G231" s="65" t="s">
        <v>48</v>
      </c>
      <c r="H231" s="83"/>
      <c r="I231" s="60">
        <v>0</v>
      </c>
      <c r="J231" s="60">
        <v>13.763613900985881</v>
      </c>
      <c r="K231" s="60">
        <v>17.36917363811672</v>
      </c>
      <c r="L231" s="60">
        <v>8.5780194617771581</v>
      </c>
      <c r="M231" s="60">
        <v>0</v>
      </c>
      <c r="N231" s="102">
        <v>0</v>
      </c>
      <c r="O231" s="60">
        <v>0</v>
      </c>
      <c r="P231" s="60">
        <v>14.641597428457208</v>
      </c>
      <c r="Q231" s="60">
        <v>48.939887571067857</v>
      </c>
      <c r="R231" s="60">
        <v>0.67147150156021984</v>
      </c>
      <c r="S231" s="60">
        <v>0</v>
      </c>
      <c r="T231" s="60">
        <v>106.07933527838496</v>
      </c>
      <c r="U231" s="60">
        <v>0</v>
      </c>
      <c r="V231" s="60">
        <v>228.25899803193647</v>
      </c>
      <c r="W231" s="60">
        <v>14.722842728140789</v>
      </c>
      <c r="X231" s="60">
        <v>0</v>
      </c>
      <c r="Y231" s="60">
        <v>4.2584532651923217</v>
      </c>
      <c r="Z231" s="60">
        <v>0</v>
      </c>
      <c r="AA231" s="102">
        <v>0</v>
      </c>
      <c r="AB231" s="60">
        <v>44.343330696921939</v>
      </c>
      <c r="AC231" s="60">
        <v>24.295866760260513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14.17204036627616</v>
      </c>
      <c r="AJ231" s="102">
        <v>0</v>
      </c>
      <c r="AK231" s="60">
        <v>28.690385093576516</v>
      </c>
      <c r="AL231" s="60">
        <v>0.20171668365858555</v>
      </c>
      <c r="AM231" s="60">
        <v>9.8986830277410256</v>
      </c>
      <c r="AN231" s="60">
        <v>0</v>
      </c>
      <c r="AO231" s="60">
        <v>4.5473747137070069</v>
      </c>
      <c r="AP231" s="60">
        <v>0</v>
      </c>
      <c r="AQ231" s="60">
        <v>1.6141066497428975</v>
      </c>
      <c r="AR231" s="60">
        <v>18.16654429965606</v>
      </c>
      <c r="AS231" s="60"/>
    </row>
    <row r="232" spans="1:45" x14ac:dyDescent="0.25">
      <c r="A232" s="80" t="s">
        <v>170</v>
      </c>
      <c r="B232" s="65" t="s">
        <v>42</v>
      </c>
      <c r="D232" s="65" t="s">
        <v>40</v>
      </c>
      <c r="E232" s="65" t="s">
        <v>41</v>
      </c>
      <c r="F232" s="65">
        <v>2030</v>
      </c>
      <c r="G232" s="65" t="s">
        <v>48</v>
      </c>
      <c r="H232" s="83"/>
      <c r="I232" s="60">
        <v>0</v>
      </c>
      <c r="J232" s="60">
        <v>15.318842539611374</v>
      </c>
      <c r="K232" s="60">
        <v>30.820799132111134</v>
      </c>
      <c r="L232" s="60">
        <v>1.5152494318523886</v>
      </c>
      <c r="M232" s="60">
        <v>0</v>
      </c>
      <c r="N232" s="102">
        <v>0</v>
      </c>
      <c r="O232" s="60">
        <v>0</v>
      </c>
      <c r="P232" s="60">
        <v>25.037529546114548</v>
      </c>
      <c r="Q232" s="60">
        <v>45.765400444768964</v>
      </c>
      <c r="R232" s="60">
        <v>1.3470716291842988</v>
      </c>
      <c r="S232" s="60">
        <v>0</v>
      </c>
      <c r="T232" s="60">
        <v>136.66556269251532</v>
      </c>
      <c r="U232" s="60">
        <v>0</v>
      </c>
      <c r="V232" s="60">
        <v>251.3532413835253</v>
      </c>
      <c r="W232" s="60">
        <v>16.523797685978383</v>
      </c>
      <c r="X232" s="60">
        <v>0</v>
      </c>
      <c r="Y232" s="60">
        <v>9.133254197327382</v>
      </c>
      <c r="Z232" s="60">
        <v>0</v>
      </c>
      <c r="AA232" s="102">
        <v>0</v>
      </c>
      <c r="AB232" s="60">
        <v>110.97734973223722</v>
      </c>
      <c r="AC232" s="60">
        <v>33.857988085848191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20.938520977084668</v>
      </c>
      <c r="AJ232" s="102">
        <v>0</v>
      </c>
      <c r="AK232" s="60">
        <v>47.667554674149017</v>
      </c>
      <c r="AL232" s="60">
        <v>6.4776837176426988E-2</v>
      </c>
      <c r="AM232" s="60">
        <v>6.1280271030998458E-3</v>
      </c>
      <c r="AN232" s="60">
        <v>0</v>
      </c>
      <c r="AO232" s="60">
        <v>5.100918975969905</v>
      </c>
      <c r="AP232" s="60">
        <v>0</v>
      </c>
      <c r="AQ232" s="60">
        <v>4.2235842290642509</v>
      </c>
      <c r="AR232" s="60">
        <v>126.16931880941168</v>
      </c>
      <c r="AS232" s="60"/>
    </row>
    <row r="233" spans="1:45" x14ac:dyDescent="0.25">
      <c r="A233" s="80" t="s">
        <v>170</v>
      </c>
      <c r="B233" s="65" t="s">
        <v>42</v>
      </c>
      <c r="D233" s="65" t="s">
        <v>40</v>
      </c>
      <c r="E233" s="65" t="s">
        <v>41</v>
      </c>
      <c r="F233" s="65">
        <v>2040</v>
      </c>
      <c r="G233" s="65" t="s">
        <v>48</v>
      </c>
      <c r="H233" s="83"/>
      <c r="I233" s="60">
        <v>0</v>
      </c>
      <c r="J233" s="60">
        <v>14.826541323951419</v>
      </c>
      <c r="K233" s="60">
        <v>33.647112604780531</v>
      </c>
      <c r="L233" s="60">
        <v>8.7856949140811871</v>
      </c>
      <c r="M233" s="60">
        <v>0</v>
      </c>
      <c r="N233" s="102">
        <v>0</v>
      </c>
      <c r="O233" s="60">
        <v>0</v>
      </c>
      <c r="P233" s="60">
        <v>29.67275534705723</v>
      </c>
      <c r="Q233" s="60">
        <v>44.590686463655651</v>
      </c>
      <c r="R233" s="60">
        <v>2.103594770982987</v>
      </c>
      <c r="S233" s="60">
        <v>0</v>
      </c>
      <c r="T233" s="60">
        <v>154.33494330015009</v>
      </c>
      <c r="U233" s="60">
        <v>0</v>
      </c>
      <c r="V233" s="60">
        <v>241.64204744278373</v>
      </c>
      <c r="W233" s="60">
        <v>19.241579590719617</v>
      </c>
      <c r="X233" s="60">
        <v>0</v>
      </c>
      <c r="Y233" s="60">
        <v>12.800706311393654</v>
      </c>
      <c r="Z233" s="60">
        <v>0</v>
      </c>
      <c r="AA233" s="102">
        <v>0</v>
      </c>
      <c r="AB233" s="60">
        <v>119.96625026962333</v>
      </c>
      <c r="AC233" s="60">
        <v>37.812739681708194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17.58706915481066</v>
      </c>
      <c r="AJ233" s="102">
        <v>0</v>
      </c>
      <c r="AK233" s="60">
        <v>89.370986925302731</v>
      </c>
      <c r="AL233" s="60">
        <v>0.22237599582774784</v>
      </c>
      <c r="AM233" s="60">
        <v>9.5818844848198612</v>
      </c>
      <c r="AN233" s="60">
        <v>0</v>
      </c>
      <c r="AO233" s="60">
        <v>5.2708450095858828</v>
      </c>
      <c r="AP233" s="60">
        <v>0</v>
      </c>
      <c r="AQ233" s="60">
        <v>6.3034391982607962</v>
      </c>
      <c r="AR233" s="60">
        <v>96.761883173129391</v>
      </c>
      <c r="AS233" s="60"/>
    </row>
    <row r="234" spans="1:45" x14ac:dyDescent="0.25">
      <c r="A234" s="80" t="s">
        <v>170</v>
      </c>
      <c r="B234" s="65" t="s">
        <v>42</v>
      </c>
      <c r="D234" s="65" t="s">
        <v>40</v>
      </c>
      <c r="E234" s="59" t="s">
        <v>41</v>
      </c>
      <c r="F234" s="59">
        <v>2050</v>
      </c>
      <c r="G234" s="59" t="s">
        <v>48</v>
      </c>
      <c r="H234" s="73"/>
      <c r="I234" s="61">
        <v>0</v>
      </c>
      <c r="J234" s="61">
        <v>14.335299148984362</v>
      </c>
      <c r="K234" s="61">
        <v>36.400841195090337</v>
      </c>
      <c r="L234" s="61">
        <v>11.674660652140407</v>
      </c>
      <c r="M234" s="61">
        <v>0</v>
      </c>
      <c r="N234" s="102">
        <v>0</v>
      </c>
      <c r="O234" s="61">
        <v>0</v>
      </c>
      <c r="P234" s="61">
        <v>34.388210855291582</v>
      </c>
      <c r="Q234" s="61">
        <v>43.513847023492417</v>
      </c>
      <c r="R234" s="61">
        <v>2.6991449516613688</v>
      </c>
      <c r="S234" s="61">
        <v>0</v>
      </c>
      <c r="T234" s="61">
        <v>170.00479257615217</v>
      </c>
      <c r="U234" s="61">
        <v>0</v>
      </c>
      <c r="V234" s="61">
        <v>231.88142905842523</v>
      </c>
      <c r="W234" s="61">
        <v>21.77410832860982</v>
      </c>
      <c r="X234" s="61">
        <v>0</v>
      </c>
      <c r="Y234" s="61">
        <v>16.997486854686628</v>
      </c>
      <c r="Z234" s="61">
        <v>0</v>
      </c>
      <c r="AA234" s="102">
        <v>0</v>
      </c>
      <c r="AB234" s="61">
        <v>130.29806576169997</v>
      </c>
      <c r="AC234" s="61">
        <v>41.634753313809249</v>
      </c>
      <c r="AD234" s="61">
        <v>0</v>
      </c>
      <c r="AE234" s="61">
        <v>0</v>
      </c>
      <c r="AF234" s="61">
        <v>0</v>
      </c>
      <c r="AG234" s="61">
        <v>0</v>
      </c>
      <c r="AH234" s="61">
        <v>0</v>
      </c>
      <c r="AI234" s="61">
        <v>14.358482242310025</v>
      </c>
      <c r="AJ234" s="103">
        <v>0</v>
      </c>
      <c r="AK234" s="61">
        <v>133.0356442755849</v>
      </c>
      <c r="AL234" s="61">
        <v>0.47666832169245538</v>
      </c>
      <c r="AM234" s="61">
        <v>9.3721601651697988</v>
      </c>
      <c r="AN234" s="61">
        <v>0</v>
      </c>
      <c r="AO234" s="61">
        <v>5.4375972186382366</v>
      </c>
      <c r="AP234" s="61">
        <v>0</v>
      </c>
      <c r="AQ234" s="61">
        <v>8.7917621933171102</v>
      </c>
      <c r="AR234" s="61">
        <v>67.979602559701917</v>
      </c>
      <c r="AS234" s="71"/>
    </row>
    <row r="235" spans="1:45" x14ac:dyDescent="0.25">
      <c r="A235" s="80" t="s">
        <v>153</v>
      </c>
      <c r="B235" s="65"/>
      <c r="D235" s="65"/>
      <c r="E235" s="65" t="s">
        <v>45</v>
      </c>
      <c r="F235" s="65">
        <v>2010</v>
      </c>
      <c r="G235" s="65" t="s">
        <v>48</v>
      </c>
      <c r="H235" s="65"/>
      <c r="I235" s="60">
        <v>24.275860354722571</v>
      </c>
      <c r="J235" s="60">
        <v>20.463870600031125</v>
      </c>
      <c r="K235" s="60">
        <v>20.553174190219472</v>
      </c>
      <c r="L235" s="60">
        <v>9.4408342017784843</v>
      </c>
      <c r="M235" s="60">
        <v>24.275860354722571</v>
      </c>
      <c r="N235" s="60"/>
      <c r="O235" s="60">
        <v>18.961827018903652</v>
      </c>
      <c r="P235" s="60">
        <v>18.755792192847377</v>
      </c>
      <c r="Q235" s="60">
        <v>20.459094318337069</v>
      </c>
      <c r="R235" s="60">
        <v>21.034384971038044</v>
      </c>
      <c r="S235" s="60">
        <v>18.754621571594086</v>
      </c>
      <c r="T235" s="60">
        <v>20.354185783636485</v>
      </c>
      <c r="U235" s="60">
        <v>20.616737868871734</v>
      </c>
      <c r="V235" s="60">
        <v>20.511727846586947</v>
      </c>
      <c r="W235" s="60">
        <v>20.278927146219822</v>
      </c>
      <c r="X235" s="60">
        <v>24.164280232365819</v>
      </c>
      <c r="Y235" s="60">
        <v>18.695712552544876</v>
      </c>
      <c r="Z235" s="60">
        <v>20.493941850776825</v>
      </c>
      <c r="AA235" s="60"/>
      <c r="AB235" s="60">
        <v>20.58020549299254</v>
      </c>
      <c r="AC235" s="60">
        <v>18.63234495721327</v>
      </c>
      <c r="AD235" s="68">
        <v>20.553174190219472</v>
      </c>
      <c r="AE235" s="60">
        <v>18.692814157718143</v>
      </c>
      <c r="AF235" s="60">
        <v>0</v>
      </c>
      <c r="AG235" s="60">
        <v>23.872400706749922</v>
      </c>
      <c r="AH235" s="60">
        <v>18.819832700245424</v>
      </c>
      <c r="AI235" s="60">
        <v>20.607849081421225</v>
      </c>
      <c r="AJ235" s="60">
        <v>22.039131862851224</v>
      </c>
      <c r="AK235" s="60">
        <v>18.683747571718406</v>
      </c>
      <c r="AL235" s="60">
        <v>20.141618169579626</v>
      </c>
      <c r="AM235" s="60">
        <v>9.4000820084633947</v>
      </c>
      <c r="AN235" s="60">
        <v>24.275860354722571</v>
      </c>
      <c r="AO235" s="60">
        <v>20.745510414801604</v>
      </c>
      <c r="AP235" s="60">
        <v>18.855401982933689</v>
      </c>
      <c r="AQ235" s="60">
        <v>18.750557253733771</v>
      </c>
      <c r="AR235" s="60">
        <v>20.644080204642254</v>
      </c>
      <c r="AS235" s="60"/>
    </row>
    <row r="236" spans="1:45" x14ac:dyDescent="0.25">
      <c r="A236" s="80" t="s">
        <v>153</v>
      </c>
      <c r="B236" s="65"/>
      <c r="D236" s="65"/>
      <c r="E236" s="65" t="s">
        <v>45</v>
      </c>
      <c r="F236" s="65">
        <v>2020</v>
      </c>
      <c r="G236" s="65" t="s">
        <v>48</v>
      </c>
      <c r="H236" s="65"/>
      <c r="I236" s="60">
        <v>22.313470451392821</v>
      </c>
      <c r="J236" s="60">
        <v>23.406534402394172</v>
      </c>
      <c r="K236" s="60">
        <v>23.495837992582526</v>
      </c>
      <c r="L236" s="60">
        <v>10.719174695870857</v>
      </c>
      <c r="M236" s="60">
        <v>22.313470451392821</v>
      </c>
      <c r="N236" s="60"/>
      <c r="O236" s="60">
        <v>21.957181476476155</v>
      </c>
      <c r="P236" s="60">
        <v>21.75114665041988</v>
      </c>
      <c r="Q236" s="60">
        <v>23.401758120700144</v>
      </c>
      <c r="R236" s="60">
        <v>23.977048773401094</v>
      </c>
      <c r="S236" s="60">
        <v>21.749976029166589</v>
      </c>
      <c r="T236" s="60">
        <v>23.296849585999549</v>
      </c>
      <c r="U236" s="60">
        <v>23.559401671234788</v>
      </c>
      <c r="V236" s="60">
        <v>23.454391648949994</v>
      </c>
      <c r="W236" s="60">
        <v>23.221590948582879</v>
      </c>
      <c r="X236" s="60">
        <v>22.201890329036068</v>
      </c>
      <c r="Y236" s="60">
        <v>21.691067010117383</v>
      </c>
      <c r="Z236" s="60">
        <v>23.436605653139878</v>
      </c>
      <c r="AA236" s="60"/>
      <c r="AB236" s="60">
        <v>23.522869295355584</v>
      </c>
      <c r="AC236" s="60">
        <v>21.627699414785774</v>
      </c>
      <c r="AD236" s="68">
        <v>23.495837992582526</v>
      </c>
      <c r="AE236" s="60">
        <v>21.688168615290646</v>
      </c>
      <c r="AF236" s="60">
        <v>0</v>
      </c>
      <c r="AG236" s="60">
        <v>21.910010803420171</v>
      </c>
      <c r="AH236" s="60">
        <v>21.815187157817927</v>
      </c>
      <c r="AI236" s="60">
        <v>23.550512883784283</v>
      </c>
      <c r="AJ236" s="60">
        <v>20.686527136750254</v>
      </c>
      <c r="AK236" s="60">
        <v>21.679102029290902</v>
      </c>
      <c r="AL236" s="60">
        <v>23.08428197194268</v>
      </c>
      <c r="AM236" s="60">
        <v>10.678422502555765</v>
      </c>
      <c r="AN236" s="60">
        <v>22.313470451392821</v>
      </c>
      <c r="AO236" s="60">
        <v>23.688174217164654</v>
      </c>
      <c r="AP236" s="60">
        <v>21.850756440506192</v>
      </c>
      <c r="AQ236" s="60">
        <v>21.745911711306274</v>
      </c>
      <c r="AR236" s="60">
        <v>23.586744007005326</v>
      </c>
      <c r="AS236" s="60"/>
    </row>
    <row r="237" spans="1:45" x14ac:dyDescent="0.25">
      <c r="A237" s="80" t="s">
        <v>153</v>
      </c>
      <c r="B237" s="65"/>
      <c r="D237" s="65"/>
      <c r="E237" s="65" t="s">
        <v>45</v>
      </c>
      <c r="F237" s="65">
        <v>2030</v>
      </c>
      <c r="G237" s="65" t="s">
        <v>48</v>
      </c>
      <c r="H237" s="65"/>
      <c r="I237" s="60">
        <v>24.963803426688202</v>
      </c>
      <c r="J237" s="60">
        <v>33.621840524843158</v>
      </c>
      <c r="K237" s="60">
        <v>33.711144115031509</v>
      </c>
      <c r="L237" s="60">
        <v>26.780683825838626</v>
      </c>
      <c r="M237" s="60">
        <v>24.963803426688202</v>
      </c>
      <c r="N237" s="60"/>
      <c r="O237" s="60">
        <v>31.643416707410637</v>
      </c>
      <c r="P237" s="60">
        <v>31.437381881354359</v>
      </c>
      <c r="Q237" s="60">
        <v>33.617064243149109</v>
      </c>
      <c r="R237" s="60">
        <v>34.192354895850073</v>
      </c>
      <c r="S237" s="60">
        <v>31.436211260101068</v>
      </c>
      <c r="T237" s="60">
        <v>33.512155708448525</v>
      </c>
      <c r="U237" s="60">
        <v>33.774707793683767</v>
      </c>
      <c r="V237" s="60">
        <v>33.669697771398972</v>
      </c>
      <c r="W237" s="60">
        <v>33.436897071031858</v>
      </c>
      <c r="X237" s="60">
        <v>24.852223304331449</v>
      </c>
      <c r="Y237" s="60">
        <v>31.377302241051865</v>
      </c>
      <c r="Z237" s="60">
        <v>33.651911775588857</v>
      </c>
      <c r="AA237" s="60"/>
      <c r="AB237" s="60">
        <v>33.738175417804555</v>
      </c>
      <c r="AC237" s="60">
        <v>31.313934645720259</v>
      </c>
      <c r="AD237" s="68">
        <v>33.711144115031509</v>
      </c>
      <c r="AE237" s="60">
        <v>31.374403846225128</v>
      </c>
      <c r="AF237" s="60">
        <v>0</v>
      </c>
      <c r="AG237" s="60">
        <v>24.560343778715552</v>
      </c>
      <c r="AH237" s="60">
        <v>31.50142238875241</v>
      </c>
      <c r="AI237" s="60">
        <v>33.765819006233251</v>
      </c>
      <c r="AJ237" s="60">
        <v>24.12104378551502</v>
      </c>
      <c r="AK237" s="60">
        <v>31.365337260225377</v>
      </c>
      <c r="AL237" s="60">
        <v>33.299588094391659</v>
      </c>
      <c r="AM237" s="60">
        <v>26.73993163252354</v>
      </c>
      <c r="AN237" s="60">
        <v>24.963803426688202</v>
      </c>
      <c r="AO237" s="60">
        <v>33.90348033961363</v>
      </c>
      <c r="AP237" s="60">
        <v>31.536991671440674</v>
      </c>
      <c r="AQ237" s="60">
        <v>31.43214694224076</v>
      </c>
      <c r="AR237" s="60">
        <v>33.802050129454294</v>
      </c>
      <c r="AS237" s="60"/>
    </row>
    <row r="238" spans="1:45" x14ac:dyDescent="0.25">
      <c r="A238" s="80" t="s">
        <v>153</v>
      </c>
      <c r="B238" s="65"/>
      <c r="D238" s="65"/>
      <c r="E238" s="65" t="s">
        <v>45</v>
      </c>
      <c r="F238" s="65">
        <v>2040</v>
      </c>
      <c r="G238" s="65" t="s">
        <v>48</v>
      </c>
      <c r="H238" s="65"/>
      <c r="I238" s="60">
        <v>20.891813630769835</v>
      </c>
      <c r="J238" s="60">
        <v>33.579152554918345</v>
      </c>
      <c r="K238" s="60">
        <v>33.668456145106695</v>
      </c>
      <c r="L238" s="60">
        <v>26.490922816171604</v>
      </c>
      <c r="M238" s="60">
        <v>20.891813630769835</v>
      </c>
      <c r="N238" s="60"/>
      <c r="O238" s="60">
        <v>31.300003710632975</v>
      </c>
      <c r="P238" s="60">
        <v>31.0939688845767</v>
      </c>
      <c r="Q238" s="60">
        <v>33.574376273224296</v>
      </c>
      <c r="R238" s="60">
        <v>34.14966692592526</v>
      </c>
      <c r="S238" s="60">
        <v>31.092798263323409</v>
      </c>
      <c r="T238" s="60">
        <v>33.469467738523704</v>
      </c>
      <c r="U238" s="60">
        <v>33.732019823758954</v>
      </c>
      <c r="V238" s="60">
        <v>33.627009801474166</v>
      </c>
      <c r="W238" s="60">
        <v>33.394209101107045</v>
      </c>
      <c r="X238" s="60">
        <v>20.780233508413083</v>
      </c>
      <c r="Y238" s="60">
        <v>31.033889244274206</v>
      </c>
      <c r="Z238" s="60">
        <v>33.609223805664044</v>
      </c>
      <c r="AA238" s="60"/>
      <c r="AB238" s="60">
        <v>33.695487447879749</v>
      </c>
      <c r="AC238" s="60">
        <v>30.970521648942597</v>
      </c>
      <c r="AD238" s="68">
        <v>33.668456145106695</v>
      </c>
      <c r="AE238" s="60">
        <v>31.03099084944747</v>
      </c>
      <c r="AF238" s="60">
        <v>0</v>
      </c>
      <c r="AG238" s="60">
        <v>20.488353982797182</v>
      </c>
      <c r="AH238" s="60">
        <v>31.158009391974751</v>
      </c>
      <c r="AI238" s="60">
        <v>33.723131036308452</v>
      </c>
      <c r="AJ238" s="60">
        <v>26.819776331164864</v>
      </c>
      <c r="AK238" s="60">
        <v>31.021924263447719</v>
      </c>
      <c r="AL238" s="60">
        <v>33.256900124466846</v>
      </c>
      <c r="AM238" s="60">
        <v>26.450170622856518</v>
      </c>
      <c r="AN238" s="60">
        <v>20.891813630769835</v>
      </c>
      <c r="AO238" s="60">
        <v>33.860792369688824</v>
      </c>
      <c r="AP238" s="60">
        <v>31.193578674663016</v>
      </c>
      <c r="AQ238" s="60">
        <v>31.088733945463098</v>
      </c>
      <c r="AR238" s="60">
        <v>33.759362159529474</v>
      </c>
      <c r="AS238" s="60"/>
    </row>
    <row r="239" spans="1:45" ht="15.75" thickBot="1" x14ac:dyDescent="0.3">
      <c r="A239" s="82" t="s">
        <v>153</v>
      </c>
      <c r="B239" s="64"/>
      <c r="D239" s="64"/>
      <c r="E239" s="64" t="s">
        <v>45</v>
      </c>
      <c r="F239" s="64">
        <v>2050</v>
      </c>
      <c r="G239" s="64" t="s">
        <v>48</v>
      </c>
      <c r="H239" s="64"/>
      <c r="I239" s="60">
        <v>16.819823834851469</v>
      </c>
      <c r="J239" s="60">
        <v>33.536464584993531</v>
      </c>
      <c r="K239" s="60">
        <v>33.625768175181882</v>
      </c>
      <c r="L239" s="60">
        <v>26.201161806504583</v>
      </c>
      <c r="M239" s="60">
        <v>16.819823834851469</v>
      </c>
      <c r="N239" s="60"/>
      <c r="O239" s="60">
        <v>30.956590713855316</v>
      </c>
      <c r="P239" s="60">
        <v>30.750555887799042</v>
      </c>
      <c r="Q239" s="60">
        <v>33.531688303299468</v>
      </c>
      <c r="R239" s="60">
        <v>34.106978956000454</v>
      </c>
      <c r="S239" s="60">
        <v>30.749385266545747</v>
      </c>
      <c r="T239" s="60">
        <v>33.426779768598905</v>
      </c>
      <c r="U239" s="60">
        <v>33.68933185383414</v>
      </c>
      <c r="V239" s="60">
        <v>33.584321831549346</v>
      </c>
      <c r="W239" s="60">
        <v>33.351521131182224</v>
      </c>
      <c r="X239" s="60">
        <v>16.708243712494713</v>
      </c>
      <c r="Y239" s="60">
        <v>30.690476247496544</v>
      </c>
      <c r="Z239" s="60">
        <v>33.566535835739231</v>
      </c>
      <c r="AA239" s="60"/>
      <c r="AB239" s="60">
        <v>33.652799477954964</v>
      </c>
      <c r="AC239" s="60">
        <v>30.627108652164939</v>
      </c>
      <c r="AD239" s="68">
        <v>33.625768175181882</v>
      </c>
      <c r="AE239" s="60">
        <v>30.687577852669808</v>
      </c>
      <c r="AF239" s="60">
        <v>0</v>
      </c>
      <c r="AG239" s="60">
        <v>16.416364186878816</v>
      </c>
      <c r="AH239" s="60">
        <v>30.814596395197089</v>
      </c>
      <c r="AI239" s="60">
        <v>33.680443066383638</v>
      </c>
      <c r="AJ239" s="60">
        <v>29.518508876814703</v>
      </c>
      <c r="AK239" s="60">
        <v>30.678511266670061</v>
      </c>
      <c r="AL239" s="60">
        <v>33.214212154542032</v>
      </c>
      <c r="AM239" s="60">
        <v>26.160409613189497</v>
      </c>
      <c r="AN239" s="60">
        <v>16.819823834851469</v>
      </c>
      <c r="AO239" s="60">
        <v>33.818104399764017</v>
      </c>
      <c r="AP239" s="60">
        <v>30.850165677885354</v>
      </c>
      <c r="AQ239" s="60">
        <v>30.745320948685439</v>
      </c>
      <c r="AR239" s="60">
        <v>33.716674189604653</v>
      </c>
      <c r="AS239" s="60"/>
    </row>
    <row r="240" spans="1:45" x14ac:dyDescent="0.25">
      <c r="A240" s="65"/>
      <c r="B240" s="65"/>
      <c r="D240" s="65"/>
      <c r="E240" s="65"/>
      <c r="F240" s="65"/>
      <c r="G240" s="65"/>
      <c r="H240" s="65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85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</row>
    <row r="241" spans="1:45" s="58" customFormat="1" x14ac:dyDescent="0.25">
      <c r="A241" s="58" t="s">
        <v>171</v>
      </c>
      <c r="B241" s="58" t="s">
        <v>42</v>
      </c>
      <c r="C241" s="58" t="s">
        <v>40</v>
      </c>
      <c r="E241" s="58" t="s">
        <v>41</v>
      </c>
      <c r="F241" s="58">
        <v>2010</v>
      </c>
      <c r="I241" s="60">
        <v>0</v>
      </c>
      <c r="J241" s="60">
        <v>0.7339549641502654</v>
      </c>
      <c r="K241" s="60">
        <v>0</v>
      </c>
      <c r="L241" s="60">
        <v>0.88273252906936139</v>
      </c>
      <c r="M241" s="60">
        <v>0</v>
      </c>
      <c r="N241" s="60">
        <v>0</v>
      </c>
      <c r="O241" s="12">
        <v>0</v>
      </c>
      <c r="P241" s="60">
        <v>8.7448316276319105E-2</v>
      </c>
      <c r="Q241" s="60">
        <v>0</v>
      </c>
      <c r="R241" s="60">
        <v>0</v>
      </c>
      <c r="S241" s="60">
        <v>0</v>
      </c>
      <c r="T241" s="60">
        <v>6.945473152082843</v>
      </c>
      <c r="U241" s="60">
        <v>0</v>
      </c>
      <c r="V241" s="60">
        <v>6.9501925064801684</v>
      </c>
      <c r="W241" s="60">
        <v>0.19759595834747315</v>
      </c>
      <c r="X241" s="60">
        <v>0</v>
      </c>
      <c r="Y241" s="60">
        <v>4.4939528219252134</v>
      </c>
      <c r="Z241" s="60">
        <v>0</v>
      </c>
      <c r="AA241" s="60">
        <v>0</v>
      </c>
      <c r="AB241" s="60">
        <v>1.6486520722890501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1.3542671925191589E-2</v>
      </c>
      <c r="AJ241" s="60">
        <v>0</v>
      </c>
      <c r="AK241" s="60">
        <v>2.7235564865366851E-2</v>
      </c>
      <c r="AL241" s="60">
        <v>9.8478790830838769E-2</v>
      </c>
      <c r="AM241" s="60">
        <v>0.3756394366286866</v>
      </c>
      <c r="AN241" s="60">
        <v>0</v>
      </c>
      <c r="AO241" s="60">
        <v>0</v>
      </c>
      <c r="AP241" s="60">
        <v>0</v>
      </c>
      <c r="AQ241" s="60">
        <v>0.24350319096985512</v>
      </c>
      <c r="AR241" s="60">
        <v>0</v>
      </c>
      <c r="AS241" s="60"/>
    </row>
    <row r="242" spans="1:45" s="58" customFormat="1" x14ac:dyDescent="0.25">
      <c r="A242" s="58" t="s">
        <v>171</v>
      </c>
      <c r="B242" s="58" t="s">
        <v>42</v>
      </c>
      <c r="C242" s="58" t="s">
        <v>40</v>
      </c>
      <c r="E242" s="58" t="s">
        <v>41</v>
      </c>
      <c r="F242" s="58">
        <v>2020</v>
      </c>
      <c r="H242" s="72"/>
      <c r="I242" s="60">
        <v>0</v>
      </c>
      <c r="J242" s="60">
        <v>0.62481626465574813</v>
      </c>
      <c r="K242" s="60">
        <v>0</v>
      </c>
      <c r="L242" s="60">
        <v>5.5409967165960072</v>
      </c>
      <c r="M242" s="60">
        <v>0</v>
      </c>
      <c r="N242" s="60">
        <v>0</v>
      </c>
      <c r="O242" s="12">
        <v>0</v>
      </c>
      <c r="P242" s="60">
        <v>0.20277633145658411</v>
      </c>
      <c r="Q242" s="60">
        <v>0</v>
      </c>
      <c r="R242" s="60">
        <v>0</v>
      </c>
      <c r="S242" s="60">
        <v>0</v>
      </c>
      <c r="T242" s="60">
        <v>7.5464543307173395</v>
      </c>
      <c r="U242" s="60">
        <v>0</v>
      </c>
      <c r="V242" s="60">
        <v>19.618786000840604</v>
      </c>
      <c r="W242" s="60">
        <v>0.34418043494415662</v>
      </c>
      <c r="X242" s="60">
        <v>0</v>
      </c>
      <c r="Y242" s="60">
        <v>6.2288587994721549</v>
      </c>
      <c r="Z242" s="60">
        <v>0</v>
      </c>
      <c r="AA242" s="60">
        <v>0</v>
      </c>
      <c r="AB242" s="60">
        <v>2.0878701079092257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1.662939824052027E-2</v>
      </c>
      <c r="AJ242" s="60">
        <v>0</v>
      </c>
      <c r="AK242" s="60">
        <v>0.21843275479806648</v>
      </c>
      <c r="AL242" s="60">
        <v>1.0635227351955865</v>
      </c>
      <c r="AM242" s="60">
        <v>2.9918492198851849</v>
      </c>
      <c r="AN242" s="60">
        <v>0</v>
      </c>
      <c r="AO242" s="60">
        <v>0</v>
      </c>
      <c r="AP242" s="60">
        <v>0</v>
      </c>
      <c r="AQ242" s="60">
        <v>0.79224457547229832</v>
      </c>
      <c r="AR242" s="60">
        <v>0</v>
      </c>
      <c r="AS242" s="60"/>
    </row>
    <row r="243" spans="1:45" s="58" customFormat="1" x14ac:dyDescent="0.25">
      <c r="A243" s="58" t="s">
        <v>171</v>
      </c>
      <c r="B243" s="58" t="s">
        <v>42</v>
      </c>
      <c r="C243" s="58" t="s">
        <v>40</v>
      </c>
      <c r="E243" s="58" t="s">
        <v>41</v>
      </c>
      <c r="F243" s="58">
        <v>2030</v>
      </c>
      <c r="H243" s="72"/>
      <c r="I243" s="60">
        <v>0</v>
      </c>
      <c r="J243" s="60">
        <v>1.2029147454615914</v>
      </c>
      <c r="K243" s="60">
        <v>0</v>
      </c>
      <c r="L243" s="60">
        <v>5.6602027841035225</v>
      </c>
      <c r="M243" s="60">
        <v>0</v>
      </c>
      <c r="N243" s="60">
        <v>0</v>
      </c>
      <c r="O243" s="12">
        <v>0</v>
      </c>
      <c r="P243" s="60">
        <v>0.1976907027867571</v>
      </c>
      <c r="Q243" s="60">
        <v>0</v>
      </c>
      <c r="R243" s="60">
        <v>0</v>
      </c>
      <c r="S243" s="60">
        <v>0</v>
      </c>
      <c r="T243" s="60">
        <v>6.6602394822316615</v>
      </c>
      <c r="U243" s="60">
        <v>0</v>
      </c>
      <c r="V243" s="60">
        <v>20.919161342264886</v>
      </c>
      <c r="W243" s="60">
        <v>0.52718689374607963</v>
      </c>
      <c r="X243" s="60">
        <v>0</v>
      </c>
      <c r="Y243" s="60">
        <v>6.6925415110730633</v>
      </c>
      <c r="Z243" s="60">
        <v>0</v>
      </c>
      <c r="AA243" s="60">
        <v>0</v>
      </c>
      <c r="AB243" s="60">
        <v>3.829716135027204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0.12018930650295223</v>
      </c>
      <c r="AJ243" s="60">
        <v>0</v>
      </c>
      <c r="AK243" s="60">
        <v>0.33137830843444449</v>
      </c>
      <c r="AL243" s="60">
        <v>0.73015202621819941</v>
      </c>
      <c r="AM243" s="60">
        <v>3.3137026459257246</v>
      </c>
      <c r="AN243" s="60">
        <v>0</v>
      </c>
      <c r="AO243" s="60">
        <v>0</v>
      </c>
      <c r="AP243" s="60">
        <v>0</v>
      </c>
      <c r="AQ243" s="60">
        <v>0.40803053691893204</v>
      </c>
      <c r="AR243" s="60">
        <v>0</v>
      </c>
      <c r="AS243" s="60"/>
    </row>
    <row r="244" spans="1:45" s="58" customFormat="1" x14ac:dyDescent="0.25">
      <c r="A244" s="58" t="s">
        <v>171</v>
      </c>
      <c r="B244" s="58" t="s">
        <v>42</v>
      </c>
      <c r="C244" s="58" t="s">
        <v>40</v>
      </c>
      <c r="E244" s="58" t="s">
        <v>41</v>
      </c>
      <c r="F244" s="58">
        <v>2040</v>
      </c>
      <c r="H244" s="72"/>
      <c r="I244" s="60">
        <v>0</v>
      </c>
      <c r="J244" s="60">
        <v>1.381678291146293</v>
      </c>
      <c r="K244" s="60">
        <v>0</v>
      </c>
      <c r="L244" s="60">
        <v>5.3575642580122924</v>
      </c>
      <c r="M244" s="60">
        <v>0</v>
      </c>
      <c r="N244" s="60">
        <v>0</v>
      </c>
      <c r="O244" s="12">
        <v>0</v>
      </c>
      <c r="P244" s="60">
        <v>0.16147042099279502</v>
      </c>
      <c r="Q244" s="60">
        <v>0</v>
      </c>
      <c r="R244" s="60">
        <v>0</v>
      </c>
      <c r="S244" s="60">
        <v>0</v>
      </c>
      <c r="T244" s="60">
        <v>4.4366096664359018</v>
      </c>
      <c r="U244" s="60">
        <v>0</v>
      </c>
      <c r="V244" s="60">
        <v>13.508774462251104</v>
      </c>
      <c r="W244" s="60">
        <v>1.1064088468157485</v>
      </c>
      <c r="X244" s="60">
        <v>0</v>
      </c>
      <c r="Y244" s="60">
        <v>6.1334810630652754</v>
      </c>
      <c r="Z244" s="60">
        <v>0</v>
      </c>
      <c r="AA244" s="60">
        <v>0</v>
      </c>
      <c r="AB244" s="60">
        <v>2.6067498418401489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5.4358517504999433E-2</v>
      </c>
      <c r="AJ244" s="60">
        <v>0</v>
      </c>
      <c r="AK244" s="60">
        <v>0.20414560509113847</v>
      </c>
      <c r="AL244" s="60">
        <v>0.58797304916661453</v>
      </c>
      <c r="AM244" s="60">
        <v>3.0712113625359483</v>
      </c>
      <c r="AN244" s="60">
        <v>0</v>
      </c>
      <c r="AO244" s="60">
        <v>0</v>
      </c>
      <c r="AP244" s="60">
        <v>0</v>
      </c>
      <c r="AQ244" s="60">
        <v>0.18084626366978648</v>
      </c>
      <c r="AR244" s="60">
        <v>0</v>
      </c>
      <c r="AS244" s="60"/>
    </row>
    <row r="245" spans="1:45" s="58" customFormat="1" x14ac:dyDescent="0.25">
      <c r="A245" s="58" t="s">
        <v>171</v>
      </c>
      <c r="B245" s="58" t="s">
        <v>42</v>
      </c>
      <c r="C245" s="58" t="s">
        <v>40</v>
      </c>
      <c r="E245" s="59" t="s">
        <v>41</v>
      </c>
      <c r="F245" s="59">
        <v>2050</v>
      </c>
      <c r="G245" s="59"/>
      <c r="H245" s="73"/>
      <c r="I245" s="61">
        <v>0</v>
      </c>
      <c r="J245" s="61">
        <v>1.5238780233010956</v>
      </c>
      <c r="K245" s="61">
        <v>0</v>
      </c>
      <c r="L245" s="61">
        <v>5.212536327484532</v>
      </c>
      <c r="M245" s="61">
        <v>0</v>
      </c>
      <c r="N245" s="61">
        <v>0</v>
      </c>
      <c r="O245" s="101">
        <v>0</v>
      </c>
      <c r="P245" s="61">
        <v>0.10937170562937776</v>
      </c>
      <c r="Q245" s="61">
        <v>0</v>
      </c>
      <c r="R245" s="61">
        <v>0</v>
      </c>
      <c r="S245" s="61">
        <v>0</v>
      </c>
      <c r="T245" s="61">
        <v>2.6152605394596824</v>
      </c>
      <c r="U245" s="61">
        <v>0</v>
      </c>
      <c r="V245" s="61">
        <v>7.2530977442264311</v>
      </c>
      <c r="W245" s="61">
        <v>1.520080228731278</v>
      </c>
      <c r="X245" s="61">
        <v>0</v>
      </c>
      <c r="Y245" s="61">
        <v>5.5586029474158236</v>
      </c>
      <c r="Z245" s="61">
        <v>0</v>
      </c>
      <c r="AA245" s="61">
        <v>0</v>
      </c>
      <c r="AB245" s="61">
        <v>1.5353121931296885</v>
      </c>
      <c r="AC245" s="61">
        <v>0</v>
      </c>
      <c r="AD245" s="61">
        <v>0</v>
      </c>
      <c r="AE245" s="61">
        <v>0</v>
      </c>
      <c r="AF245" s="61">
        <v>0</v>
      </c>
      <c r="AG245" s="61">
        <v>0</v>
      </c>
      <c r="AH245" s="61">
        <v>0</v>
      </c>
      <c r="AI245" s="61">
        <v>2.6445435239895901E-3</v>
      </c>
      <c r="AJ245" s="61">
        <v>0</v>
      </c>
      <c r="AK245" s="61">
        <v>0.10487100102117144</v>
      </c>
      <c r="AL245" s="61">
        <v>0.36606652956012564</v>
      </c>
      <c r="AM245" s="61">
        <v>2.7866780324811411</v>
      </c>
      <c r="AN245" s="61">
        <v>0</v>
      </c>
      <c r="AO245" s="61">
        <v>0</v>
      </c>
      <c r="AP245" s="61">
        <v>0</v>
      </c>
      <c r="AQ245" s="61">
        <v>4.2394031967852878E-3</v>
      </c>
      <c r="AR245" s="61">
        <v>0</v>
      </c>
      <c r="AS245" s="71"/>
    </row>
    <row r="246" spans="1:45" s="58" customFormat="1" x14ac:dyDescent="0.25">
      <c r="A246" s="58" t="s">
        <v>172</v>
      </c>
      <c r="E246" s="58" t="s">
        <v>45</v>
      </c>
      <c r="F246" s="58">
        <v>2010</v>
      </c>
      <c r="I246" s="60">
        <v>12.30691914296985</v>
      </c>
      <c r="J246" s="60">
        <v>20.973264816743324</v>
      </c>
      <c r="K246" s="60">
        <v>21.06348906250064</v>
      </c>
      <c r="L246" s="60">
        <v>15.84309999116198</v>
      </c>
      <c r="M246" s="60">
        <v>12.30691914296985</v>
      </c>
      <c r="N246" s="60">
        <v>45.160510050436805</v>
      </c>
      <c r="O246" s="12">
        <v>20.280478518284639</v>
      </c>
      <c r="P246" s="60">
        <v>20.072319621856654</v>
      </c>
      <c r="Q246" s="60">
        <v>20.968439295031807</v>
      </c>
      <c r="R246" s="60">
        <v>21.549660779203926</v>
      </c>
      <c r="S246" s="60">
        <v>20.07113693234302</v>
      </c>
      <c r="T246" s="60">
        <v>20.862449229045655</v>
      </c>
      <c r="U246" s="60">
        <v>21.1277080368091</v>
      </c>
      <c r="V246" s="60">
        <v>21.021615436974972</v>
      </c>
      <c r="W246" s="60">
        <v>20.786414729387584</v>
      </c>
      <c r="X246" s="60">
        <v>12.194188710073336</v>
      </c>
      <c r="Y246" s="60">
        <v>20.011620603819079</v>
      </c>
      <c r="Z246" s="60">
        <v>21.003646080383316</v>
      </c>
      <c r="AA246" s="60">
        <v>0</v>
      </c>
      <c r="AB246" s="60">
        <v>21.090799038498162</v>
      </c>
      <c r="AC246" s="60">
        <v>19.947599734308795</v>
      </c>
      <c r="AD246" s="68">
        <v>21.06348906250064</v>
      </c>
      <c r="AE246" s="60">
        <v>20.008692328633305</v>
      </c>
      <c r="AF246" s="60">
        <v>0</v>
      </c>
      <c r="AG246" s="60">
        <v>11.899300117183049</v>
      </c>
      <c r="AH246" s="60">
        <v>20.137020340671178</v>
      </c>
      <c r="AI246" s="60">
        <v>21.118727612374574</v>
      </c>
      <c r="AJ246" s="60">
        <v>22.933729532625595</v>
      </c>
      <c r="AK246" s="60">
        <v>19.999532272674802</v>
      </c>
      <c r="AL246" s="60">
        <v>20.647690196287176</v>
      </c>
      <c r="AM246" s="60">
        <v>15.801927672142613</v>
      </c>
      <c r="AN246" s="60">
        <v>12.30691914296985</v>
      </c>
      <c r="AO246" s="60">
        <v>21.257808134758864</v>
      </c>
      <c r="AP246" s="60">
        <v>20.172956316995403</v>
      </c>
      <c r="AQ246" s="60">
        <v>20.067030714298582</v>
      </c>
      <c r="AR246" s="60">
        <v>21.155332252329828</v>
      </c>
      <c r="AS246" s="60"/>
    </row>
    <row r="247" spans="1:45" s="58" customFormat="1" x14ac:dyDescent="0.25">
      <c r="A247" s="58" t="s">
        <v>172</v>
      </c>
      <c r="E247" s="58" t="s">
        <v>45</v>
      </c>
      <c r="F247" s="58">
        <v>2020</v>
      </c>
      <c r="I247" s="60">
        <v>9.6983787197468434</v>
      </c>
      <c r="J247" s="60">
        <v>24.057095527540945</v>
      </c>
      <c r="K247" s="60">
        <v>24.14731977329825</v>
      </c>
      <c r="L247" s="60">
        <v>18.235232383999744</v>
      </c>
      <c r="M247" s="60">
        <v>9.6983787197468434</v>
      </c>
      <c r="N247" s="60">
        <v>49.749386881690199</v>
      </c>
      <c r="O247" s="12">
        <v>23.415199082581985</v>
      </c>
      <c r="P247" s="60">
        <v>23.207040186153993</v>
      </c>
      <c r="Q247" s="60">
        <v>24.052270005829431</v>
      </c>
      <c r="R247" s="60">
        <v>24.633491490001543</v>
      </c>
      <c r="S247" s="60">
        <v>23.205857496640363</v>
      </c>
      <c r="T247" s="60">
        <v>23.946279939843286</v>
      </c>
      <c r="U247" s="60">
        <v>24.211538747606717</v>
      </c>
      <c r="V247" s="60">
        <v>24.105446147772582</v>
      </c>
      <c r="W247" s="60">
        <v>23.870245440185197</v>
      </c>
      <c r="X247" s="60">
        <v>9.585648286850331</v>
      </c>
      <c r="Y247" s="60">
        <v>23.146341168116415</v>
      </c>
      <c r="Z247" s="60">
        <v>24.087476791180929</v>
      </c>
      <c r="AA247" s="60">
        <v>0</v>
      </c>
      <c r="AB247" s="60">
        <v>24.174629749295775</v>
      </c>
      <c r="AC247" s="60">
        <v>23.082320298606135</v>
      </c>
      <c r="AD247" s="68">
        <v>24.14731977329825</v>
      </c>
      <c r="AE247" s="60">
        <v>23.143412892930648</v>
      </c>
      <c r="AF247" s="60">
        <v>0</v>
      </c>
      <c r="AG247" s="60">
        <v>9.290759693960041</v>
      </c>
      <c r="AH247" s="60">
        <v>23.271740904968517</v>
      </c>
      <c r="AI247" s="60">
        <v>24.202558323172184</v>
      </c>
      <c r="AJ247" s="60">
        <v>26.299839136532277</v>
      </c>
      <c r="AK247" s="60">
        <v>23.134252836972149</v>
      </c>
      <c r="AL247" s="60">
        <v>23.731520907084789</v>
      </c>
      <c r="AM247" s="60">
        <v>18.194060064980377</v>
      </c>
      <c r="AN247" s="60">
        <v>9.6983787197468434</v>
      </c>
      <c r="AO247" s="60">
        <v>24.341638845556478</v>
      </c>
      <c r="AP247" s="60">
        <v>23.307676881292743</v>
      </c>
      <c r="AQ247" s="60">
        <v>23.201751278595921</v>
      </c>
      <c r="AR247" s="60">
        <v>24.239162963127452</v>
      </c>
      <c r="AS247" s="60"/>
    </row>
    <row r="248" spans="1:45" s="58" customFormat="1" x14ac:dyDescent="0.25">
      <c r="A248" s="58" t="s">
        <v>172</v>
      </c>
      <c r="E248" s="58" t="s">
        <v>45</v>
      </c>
      <c r="F248" s="58">
        <v>2030</v>
      </c>
      <c r="I248" s="60">
        <v>10.513001617196654</v>
      </c>
      <c r="J248" s="60">
        <v>34.186580063623417</v>
      </c>
      <c r="K248" s="60">
        <v>34.276804309380729</v>
      </c>
      <c r="L248" s="60">
        <v>25.851906285247711</v>
      </c>
      <c r="M248" s="60">
        <v>10.513001617196654</v>
      </c>
      <c r="N248" s="60">
        <v>47.407433544739561</v>
      </c>
      <c r="O248" s="12">
        <v>33.383424801518508</v>
      </c>
      <c r="P248" s="60">
        <v>33.175265905090519</v>
      </c>
      <c r="Q248" s="60">
        <v>34.181754541911907</v>
      </c>
      <c r="R248" s="60">
        <v>34.762976026084019</v>
      </c>
      <c r="S248" s="60">
        <v>33.174083215576886</v>
      </c>
      <c r="T248" s="60">
        <v>34.075764475925766</v>
      </c>
      <c r="U248" s="60">
        <v>34.341023283689189</v>
      </c>
      <c r="V248" s="60">
        <v>34.234930683855062</v>
      </c>
      <c r="W248" s="60">
        <v>33.999729976267659</v>
      </c>
      <c r="X248" s="60">
        <v>10.40027118430014</v>
      </c>
      <c r="Y248" s="60">
        <v>33.114566887052945</v>
      </c>
      <c r="Z248" s="60">
        <v>34.216961327263405</v>
      </c>
      <c r="AA248" s="60">
        <v>0</v>
      </c>
      <c r="AB248" s="60">
        <v>34.30411428537824</v>
      </c>
      <c r="AC248" s="60">
        <v>33.050546017542665</v>
      </c>
      <c r="AD248" s="68">
        <v>34.276804309380729</v>
      </c>
      <c r="AE248" s="60">
        <v>33.111638611867171</v>
      </c>
      <c r="AF248" s="60">
        <v>0</v>
      </c>
      <c r="AG248" s="60">
        <v>10.105382591409853</v>
      </c>
      <c r="AH248" s="60">
        <v>33.23996662390504</v>
      </c>
      <c r="AI248" s="60">
        <v>34.332042859254663</v>
      </c>
      <c r="AJ248" s="60">
        <v>36.542362196760159</v>
      </c>
      <c r="AK248" s="60">
        <v>33.102478555908661</v>
      </c>
      <c r="AL248" s="60">
        <v>33.861005443167265</v>
      </c>
      <c r="AM248" s="60">
        <v>25.810733966228348</v>
      </c>
      <c r="AN248" s="60">
        <v>10.513001617196654</v>
      </c>
      <c r="AO248" s="60">
        <v>34.471123381638954</v>
      </c>
      <c r="AP248" s="60">
        <v>33.275902600229266</v>
      </c>
      <c r="AQ248" s="60">
        <v>33.169976997532444</v>
      </c>
      <c r="AR248" s="60">
        <v>34.368647499209914</v>
      </c>
      <c r="AS248" s="60"/>
    </row>
    <row r="249" spans="1:45" s="58" customFormat="1" x14ac:dyDescent="0.25">
      <c r="A249" s="58" t="s">
        <v>172</v>
      </c>
      <c r="E249" s="58" t="s">
        <v>45</v>
      </c>
      <c r="F249" s="58">
        <v>2040</v>
      </c>
      <c r="I249" s="60">
        <v>13.329018980191769</v>
      </c>
      <c r="J249" s="60">
        <v>34.287912130905028</v>
      </c>
      <c r="K249" s="60">
        <v>34.378136376662333</v>
      </c>
      <c r="L249" s="60">
        <v>25.810907913028505</v>
      </c>
      <c r="M249" s="60">
        <v>13.329018980191769</v>
      </c>
      <c r="N249" s="60">
        <v>54.584107445987527</v>
      </c>
      <c r="O249" s="12">
        <v>33.329488284969401</v>
      </c>
      <c r="P249" s="60">
        <v>33.121329388541419</v>
      </c>
      <c r="Q249" s="60">
        <v>34.283086609193539</v>
      </c>
      <c r="R249" s="60">
        <v>34.864308093365622</v>
      </c>
      <c r="S249" s="60">
        <v>33.120146699027778</v>
      </c>
      <c r="T249" s="60">
        <v>34.177096543207355</v>
      </c>
      <c r="U249" s="60">
        <v>34.4423553509708</v>
      </c>
      <c r="V249" s="60">
        <v>34.336262751136694</v>
      </c>
      <c r="W249" s="60">
        <v>34.101062043549284</v>
      </c>
      <c r="X249" s="60">
        <v>13.216288547295255</v>
      </c>
      <c r="Y249" s="60">
        <v>33.060630370503837</v>
      </c>
      <c r="Z249" s="60">
        <v>34.318293394545009</v>
      </c>
      <c r="AA249" s="60">
        <v>0</v>
      </c>
      <c r="AB249" s="60">
        <v>34.405446352659858</v>
      </c>
      <c r="AC249" s="60">
        <v>32.996609500993557</v>
      </c>
      <c r="AD249" s="68">
        <v>34.378136376662333</v>
      </c>
      <c r="AE249" s="60">
        <v>33.057702095318064</v>
      </c>
      <c r="AF249" s="60">
        <v>0</v>
      </c>
      <c r="AG249" s="60">
        <v>12.921399954404968</v>
      </c>
      <c r="AH249" s="60">
        <v>33.18603010735594</v>
      </c>
      <c r="AI249" s="60">
        <v>34.433374926536267</v>
      </c>
      <c r="AJ249" s="60">
        <v>32.854076792527927</v>
      </c>
      <c r="AK249" s="60">
        <v>33.048542039359567</v>
      </c>
      <c r="AL249" s="60">
        <v>33.962337510448869</v>
      </c>
      <c r="AM249" s="60">
        <v>25.769735594009141</v>
      </c>
      <c r="AN249" s="60">
        <v>13.329018980191769</v>
      </c>
      <c r="AO249" s="60">
        <v>34.572455448920557</v>
      </c>
      <c r="AP249" s="60">
        <v>33.221966083680165</v>
      </c>
      <c r="AQ249" s="60">
        <v>33.116040480983344</v>
      </c>
      <c r="AR249" s="60">
        <v>34.469979566491546</v>
      </c>
      <c r="AS249" s="60"/>
    </row>
    <row r="250" spans="1:45" s="58" customFormat="1" x14ac:dyDescent="0.25">
      <c r="A250" s="58" t="s">
        <v>172</v>
      </c>
      <c r="E250" s="58" t="s">
        <v>45</v>
      </c>
      <c r="F250" s="58">
        <v>2050</v>
      </c>
      <c r="I250" s="60">
        <v>16.145036343186888</v>
      </c>
      <c r="J250" s="60">
        <v>34.389244198186638</v>
      </c>
      <c r="K250" s="60">
        <v>34.479468443943937</v>
      </c>
      <c r="L250" s="60">
        <v>25.769909540809294</v>
      </c>
      <c r="M250" s="60">
        <v>16.145036343186888</v>
      </c>
      <c r="N250" s="60">
        <v>61.760781347235486</v>
      </c>
      <c r="O250" s="12">
        <v>33.2755517684203</v>
      </c>
      <c r="P250" s="60">
        <v>33.067392871992304</v>
      </c>
      <c r="Q250" s="60">
        <v>34.384418676475121</v>
      </c>
      <c r="R250" s="60">
        <v>34.965640160647233</v>
      </c>
      <c r="S250" s="60">
        <v>33.06621018247867</v>
      </c>
      <c r="T250" s="60">
        <v>34.278428610488966</v>
      </c>
      <c r="U250" s="60">
        <v>34.543687418252404</v>
      </c>
      <c r="V250" s="60">
        <v>34.437594818418262</v>
      </c>
      <c r="W250" s="60">
        <v>34.202394110830888</v>
      </c>
      <c r="X250" s="60">
        <v>16.032305910290372</v>
      </c>
      <c r="Y250" s="60">
        <v>33.006693853954737</v>
      </c>
      <c r="Z250" s="60">
        <v>34.41962546182662</v>
      </c>
      <c r="AA250" s="60">
        <v>0</v>
      </c>
      <c r="AB250" s="60">
        <v>34.506778419941483</v>
      </c>
      <c r="AC250" s="60">
        <v>32.942672984444449</v>
      </c>
      <c r="AD250" s="68">
        <v>34.479468443943937</v>
      </c>
      <c r="AE250" s="60">
        <v>33.003765578768956</v>
      </c>
      <c r="AF250" s="60">
        <v>0</v>
      </c>
      <c r="AG250" s="60">
        <v>15.737417317400084</v>
      </c>
      <c r="AH250" s="60">
        <v>33.132093590806832</v>
      </c>
      <c r="AI250" s="60">
        <v>34.534706993817863</v>
      </c>
      <c r="AJ250" s="60">
        <v>29.165791388295705</v>
      </c>
      <c r="AK250" s="60">
        <v>32.994605522810453</v>
      </c>
      <c r="AL250" s="60">
        <v>34.063669577730479</v>
      </c>
      <c r="AM250" s="60">
        <v>25.72873722178992</v>
      </c>
      <c r="AN250" s="60">
        <v>16.145036343186888</v>
      </c>
      <c r="AO250" s="60">
        <v>34.673787516202168</v>
      </c>
      <c r="AP250" s="60">
        <v>33.168029567131057</v>
      </c>
      <c r="AQ250" s="60">
        <v>33.062103964434236</v>
      </c>
      <c r="AR250" s="60">
        <v>34.571311633773128</v>
      </c>
      <c r="AS250" s="60"/>
    </row>
    <row r="251" spans="1:45" s="58" customFormat="1" x14ac:dyDescent="0.25">
      <c r="B251" s="58" t="s">
        <v>46</v>
      </c>
      <c r="O251" s="11"/>
    </row>
    <row r="252" spans="1:45" s="58" customFormat="1" x14ac:dyDescent="0.25">
      <c r="A252" s="58" t="s">
        <v>173</v>
      </c>
      <c r="B252" s="58" t="s">
        <v>42</v>
      </c>
      <c r="C252" s="58" t="s">
        <v>40</v>
      </c>
      <c r="E252" s="58" t="s">
        <v>41</v>
      </c>
      <c r="F252" s="58">
        <v>2010</v>
      </c>
      <c r="I252" s="60">
        <v>0</v>
      </c>
      <c r="J252" s="60">
        <v>0.18639351937851131</v>
      </c>
      <c r="K252" s="60">
        <v>0</v>
      </c>
      <c r="L252" s="60">
        <v>4.4641814833495355E-4</v>
      </c>
      <c r="M252" s="60">
        <v>0</v>
      </c>
      <c r="N252" s="60">
        <v>0</v>
      </c>
      <c r="O252" s="12">
        <v>0</v>
      </c>
      <c r="P252" s="60">
        <v>6.9609269489442793E-2</v>
      </c>
      <c r="Q252" s="60">
        <v>0</v>
      </c>
      <c r="R252" s="60">
        <v>0</v>
      </c>
      <c r="S252" s="60">
        <v>0</v>
      </c>
      <c r="T252" s="60">
        <v>7.5118967480463702E-3</v>
      </c>
      <c r="U252" s="60">
        <v>0</v>
      </c>
      <c r="V252" s="60">
        <v>1.0943929715735212</v>
      </c>
      <c r="W252" s="60">
        <v>1.9634456068993715E-2</v>
      </c>
      <c r="X252" s="60">
        <v>0</v>
      </c>
      <c r="Y252" s="60">
        <v>0.74603180309293537</v>
      </c>
      <c r="Z252" s="60">
        <v>0</v>
      </c>
      <c r="AA252" s="60">
        <v>0</v>
      </c>
      <c r="AB252" s="60">
        <v>1.500612908518947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  <c r="AM252" s="60">
        <v>0.47715339029152937</v>
      </c>
      <c r="AN252" s="60">
        <v>0</v>
      </c>
      <c r="AO252" s="60">
        <v>0</v>
      </c>
      <c r="AP252" s="60">
        <v>3.600783082005115E-4</v>
      </c>
      <c r="AQ252" s="60">
        <v>0.13363946483331016</v>
      </c>
      <c r="AR252" s="60">
        <v>0</v>
      </c>
      <c r="AS252" s="60"/>
    </row>
    <row r="253" spans="1:45" s="58" customFormat="1" x14ac:dyDescent="0.25">
      <c r="A253" s="58" t="s">
        <v>173</v>
      </c>
      <c r="B253" s="58" t="s">
        <v>42</v>
      </c>
      <c r="C253" s="58" t="s">
        <v>40</v>
      </c>
      <c r="E253" s="58" t="s">
        <v>41</v>
      </c>
      <c r="F253" s="58">
        <v>2020</v>
      </c>
      <c r="H253" s="72"/>
      <c r="I253" s="60">
        <v>0</v>
      </c>
      <c r="J253" s="60">
        <v>0.17909136663264458</v>
      </c>
      <c r="K253" s="60">
        <v>0</v>
      </c>
      <c r="L253" s="60">
        <v>0.21017143587910256</v>
      </c>
      <c r="M253" s="60">
        <v>0</v>
      </c>
      <c r="N253" s="60">
        <v>0</v>
      </c>
      <c r="O253" s="12">
        <v>0</v>
      </c>
      <c r="P253" s="60">
        <v>0.43819841248344971</v>
      </c>
      <c r="Q253" s="60">
        <v>0</v>
      </c>
      <c r="R253" s="60">
        <v>0</v>
      </c>
      <c r="S253" s="60">
        <v>0</v>
      </c>
      <c r="T253" s="60">
        <v>1.7427897763589069</v>
      </c>
      <c r="U253" s="60">
        <v>0</v>
      </c>
      <c r="V253" s="60">
        <v>12.450262824779497</v>
      </c>
      <c r="W253" s="60">
        <v>0.23586104691020324</v>
      </c>
      <c r="X253" s="60">
        <v>0</v>
      </c>
      <c r="Y253" s="60">
        <v>1.2578028878072938</v>
      </c>
      <c r="Z253" s="60">
        <v>0</v>
      </c>
      <c r="AA253" s="60">
        <v>0</v>
      </c>
      <c r="AB253" s="60">
        <v>1.0789604770864527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9.8666413901029981E-2</v>
      </c>
      <c r="AL253" s="60">
        <v>0</v>
      </c>
      <c r="AM253" s="60">
        <v>2.0006042812780889</v>
      </c>
      <c r="AN253" s="60">
        <v>0</v>
      </c>
      <c r="AO253" s="60">
        <v>0</v>
      </c>
      <c r="AP253" s="60">
        <v>0</v>
      </c>
      <c r="AQ253" s="60">
        <v>0.25138012074898403</v>
      </c>
      <c r="AR253" s="60">
        <v>0</v>
      </c>
      <c r="AS253" s="60"/>
    </row>
    <row r="254" spans="1:45" s="58" customFormat="1" x14ac:dyDescent="0.25">
      <c r="A254" s="58" t="s">
        <v>173</v>
      </c>
      <c r="B254" s="58" t="s">
        <v>42</v>
      </c>
      <c r="C254" s="58" t="s">
        <v>40</v>
      </c>
      <c r="E254" s="58" t="s">
        <v>41</v>
      </c>
      <c r="F254" s="58">
        <v>2030</v>
      </c>
      <c r="H254" s="72"/>
      <c r="I254" s="60">
        <v>0</v>
      </c>
      <c r="J254" s="60">
        <v>0.31760558599558708</v>
      </c>
      <c r="K254" s="60">
        <v>0</v>
      </c>
      <c r="L254" s="60">
        <v>0.27455697066417861</v>
      </c>
      <c r="M254" s="60">
        <v>0</v>
      </c>
      <c r="N254" s="60">
        <v>0</v>
      </c>
      <c r="O254" s="12">
        <v>0</v>
      </c>
      <c r="P254" s="60">
        <v>0.64866156365691097</v>
      </c>
      <c r="Q254" s="60">
        <v>0</v>
      </c>
      <c r="R254" s="60">
        <v>0</v>
      </c>
      <c r="S254" s="60">
        <v>0</v>
      </c>
      <c r="T254" s="60">
        <v>7.966893049493412E-3</v>
      </c>
      <c r="U254" s="60">
        <v>0</v>
      </c>
      <c r="V254" s="60">
        <v>6.0334467708485562</v>
      </c>
      <c r="W254" s="60">
        <v>0.24159042230276298</v>
      </c>
      <c r="X254" s="60">
        <v>0</v>
      </c>
      <c r="Y254" s="60">
        <v>2.3079554308052121</v>
      </c>
      <c r="Z254" s="60">
        <v>0</v>
      </c>
      <c r="AA254" s="60">
        <v>0</v>
      </c>
      <c r="AB254" s="60">
        <v>2.2152332737436145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0.19340509066687062</v>
      </c>
      <c r="AL254" s="60">
        <v>0</v>
      </c>
      <c r="AM254" s="60">
        <v>3.7580121839924385</v>
      </c>
      <c r="AN254" s="60">
        <v>0</v>
      </c>
      <c r="AO254" s="60">
        <v>0</v>
      </c>
      <c r="AP254" s="60">
        <v>0</v>
      </c>
      <c r="AQ254" s="60">
        <v>0.33341125321569837</v>
      </c>
      <c r="AR254" s="60">
        <v>0</v>
      </c>
      <c r="AS254" s="60"/>
    </row>
    <row r="255" spans="1:45" s="58" customFormat="1" x14ac:dyDescent="0.25">
      <c r="A255" s="58" t="s">
        <v>173</v>
      </c>
      <c r="B255" s="58" t="s">
        <v>42</v>
      </c>
      <c r="C255" s="58" t="s">
        <v>40</v>
      </c>
      <c r="E255" s="58" t="s">
        <v>41</v>
      </c>
      <c r="F255" s="58">
        <v>2040</v>
      </c>
      <c r="H255" s="72"/>
      <c r="I255" s="60">
        <v>0</v>
      </c>
      <c r="J255" s="60">
        <v>0.15108108509119916</v>
      </c>
      <c r="K255" s="60">
        <v>0</v>
      </c>
      <c r="L255" s="60">
        <v>0.24279210931734319</v>
      </c>
      <c r="M255" s="60">
        <v>0</v>
      </c>
      <c r="N255" s="60">
        <v>0</v>
      </c>
      <c r="O255" s="12">
        <v>0</v>
      </c>
      <c r="P255" s="60">
        <v>0.40433165927069148</v>
      </c>
      <c r="Q255" s="60">
        <v>0</v>
      </c>
      <c r="R255" s="60">
        <v>0</v>
      </c>
      <c r="S255" s="60">
        <v>0</v>
      </c>
      <c r="T255" s="60">
        <v>3.1625088239758555E-3</v>
      </c>
      <c r="U255" s="60">
        <v>0</v>
      </c>
      <c r="V255" s="60">
        <v>2.6091069452556095</v>
      </c>
      <c r="W255" s="60">
        <v>0.95142815947159709</v>
      </c>
      <c r="X255" s="60">
        <v>0</v>
      </c>
      <c r="Y255" s="60">
        <v>1.9313130502374665</v>
      </c>
      <c r="Z255" s="60">
        <v>0</v>
      </c>
      <c r="AA255" s="60">
        <v>0</v>
      </c>
      <c r="AB255" s="60">
        <v>1.5725352598603874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0.14385000600631309</v>
      </c>
      <c r="AL255" s="60">
        <v>0</v>
      </c>
      <c r="AM255" s="60">
        <v>4.2555590592744208</v>
      </c>
      <c r="AN255" s="60">
        <v>0</v>
      </c>
      <c r="AO255" s="60">
        <v>0</v>
      </c>
      <c r="AP255" s="60">
        <v>7.6734917257570955E-19</v>
      </c>
      <c r="AQ255" s="60">
        <v>0.19053930899331986</v>
      </c>
      <c r="AR255" s="60">
        <v>0</v>
      </c>
      <c r="AS255" s="60"/>
    </row>
    <row r="256" spans="1:45" s="58" customFormat="1" x14ac:dyDescent="0.25">
      <c r="A256" s="58" t="s">
        <v>173</v>
      </c>
      <c r="B256" s="58" t="s">
        <v>42</v>
      </c>
      <c r="C256" s="58" t="s">
        <v>40</v>
      </c>
      <c r="E256" s="59" t="s">
        <v>41</v>
      </c>
      <c r="F256" s="59">
        <v>2050</v>
      </c>
      <c r="G256" s="59"/>
      <c r="H256" s="73"/>
      <c r="I256" s="61">
        <v>0</v>
      </c>
      <c r="J256" s="61">
        <v>5.4091789539165637E-2</v>
      </c>
      <c r="K256" s="61">
        <v>0</v>
      </c>
      <c r="L256" s="61">
        <v>0.18317656114445516</v>
      </c>
      <c r="M256" s="61">
        <v>0</v>
      </c>
      <c r="N256" s="61">
        <v>0</v>
      </c>
      <c r="O256" s="101">
        <v>0</v>
      </c>
      <c r="P256" s="61">
        <v>0.19905083746909968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0.45207461137198229</v>
      </c>
      <c r="W256" s="61">
        <v>1.7845761403961706</v>
      </c>
      <c r="X256" s="61">
        <v>0</v>
      </c>
      <c r="Y256" s="61">
        <v>1.6090582583463695</v>
      </c>
      <c r="Z256" s="61">
        <v>0</v>
      </c>
      <c r="AA256" s="61">
        <v>0</v>
      </c>
      <c r="AB256" s="61">
        <v>1.0175945254204328</v>
      </c>
      <c r="AC256" s="61">
        <v>0</v>
      </c>
      <c r="AD256" s="61">
        <v>0</v>
      </c>
      <c r="AE256" s="61">
        <v>0</v>
      </c>
      <c r="AF256" s="61">
        <v>0</v>
      </c>
      <c r="AG256" s="61">
        <v>0</v>
      </c>
      <c r="AH256" s="61">
        <v>0</v>
      </c>
      <c r="AI256" s="61">
        <v>0</v>
      </c>
      <c r="AJ256" s="61">
        <v>0</v>
      </c>
      <c r="AK256" s="61">
        <v>9.2697094942301633E-2</v>
      </c>
      <c r="AL256" s="61">
        <v>0</v>
      </c>
      <c r="AM256" s="61">
        <v>4.322475452197259</v>
      </c>
      <c r="AN256" s="61">
        <v>0</v>
      </c>
      <c r="AO256" s="61">
        <v>0</v>
      </c>
      <c r="AP256" s="61">
        <v>0</v>
      </c>
      <c r="AQ256" s="61">
        <v>6.9274405149125834E-2</v>
      </c>
      <c r="AR256" s="61">
        <v>0</v>
      </c>
      <c r="AS256" s="71"/>
    </row>
    <row r="257" spans="1:45" s="58" customFormat="1" x14ac:dyDescent="0.25">
      <c r="A257" s="58" t="s">
        <v>156</v>
      </c>
      <c r="E257" s="58" t="s">
        <v>45</v>
      </c>
      <c r="F257" s="58">
        <v>2010</v>
      </c>
      <c r="I257" s="60">
        <v>16.880586455689276</v>
      </c>
      <c r="J257" s="60">
        <v>18.369348580697075</v>
      </c>
      <c r="K257" s="60">
        <v>18.458652170885433</v>
      </c>
      <c r="L257" s="60">
        <v>19.736215512197386</v>
      </c>
      <c r="M257" s="60">
        <v>16.880586455689276</v>
      </c>
      <c r="N257" s="60">
        <v>28.158335135851249</v>
      </c>
      <c r="O257" s="12">
        <v>19.208873205799463</v>
      </c>
      <c r="P257" s="60">
        <v>19.002838379743192</v>
      </c>
      <c r="Q257" s="60">
        <v>18.36457229900304</v>
      </c>
      <c r="R257" s="60">
        <v>18.939862951703994</v>
      </c>
      <c r="S257" s="60">
        <v>19.001667758489898</v>
      </c>
      <c r="T257" s="60">
        <v>18.259663764302449</v>
      </c>
      <c r="U257" s="60">
        <v>18.522215849537687</v>
      </c>
      <c r="V257" s="60">
        <v>18.417205827252875</v>
      </c>
      <c r="W257" s="60">
        <v>18.184405126885771</v>
      </c>
      <c r="X257" s="60">
        <v>16.769006333332523</v>
      </c>
      <c r="Y257" s="60">
        <v>18.942758739440688</v>
      </c>
      <c r="Z257" s="60">
        <v>18.399419831442774</v>
      </c>
      <c r="AA257" s="60">
        <v>0</v>
      </c>
      <c r="AB257" s="60">
        <v>18.485683473658483</v>
      </c>
      <c r="AC257" s="60">
        <v>18.879391144109082</v>
      </c>
      <c r="AD257" s="68">
        <v>18.458652170885433</v>
      </c>
      <c r="AE257" s="60">
        <v>18.939860344613955</v>
      </c>
      <c r="AF257" s="60">
        <v>0</v>
      </c>
      <c r="AG257" s="60">
        <v>16.477126807716626</v>
      </c>
      <c r="AH257" s="60">
        <v>19.066878887141236</v>
      </c>
      <c r="AI257" s="60">
        <v>18.513327062087178</v>
      </c>
      <c r="AJ257" s="60">
        <v>22.866199532024151</v>
      </c>
      <c r="AK257" s="60">
        <v>18.930793758614207</v>
      </c>
      <c r="AL257" s="60">
        <v>18.047096150245576</v>
      </c>
      <c r="AM257" s="60">
        <v>19.6954633188823</v>
      </c>
      <c r="AN257" s="60">
        <v>16.880586455689276</v>
      </c>
      <c r="AO257" s="60">
        <v>18.650988395467554</v>
      </c>
      <c r="AP257" s="60">
        <v>19.102448169829501</v>
      </c>
      <c r="AQ257" s="60">
        <v>18.997603440629586</v>
      </c>
      <c r="AR257" s="60">
        <v>18.549558185308218</v>
      </c>
      <c r="AS257" s="60"/>
    </row>
    <row r="258" spans="1:45" s="58" customFormat="1" x14ac:dyDescent="0.25">
      <c r="A258" s="58" t="s">
        <v>156</v>
      </c>
      <c r="E258" s="58" t="s">
        <v>45</v>
      </c>
      <c r="F258" s="58">
        <v>2020</v>
      </c>
      <c r="I258" s="60">
        <v>16.404442524432561</v>
      </c>
      <c r="J258" s="60">
        <v>19.340589182200834</v>
      </c>
      <c r="K258" s="60">
        <v>19.429892772389191</v>
      </c>
      <c r="L258" s="60">
        <v>20.895012504678586</v>
      </c>
      <c r="M258" s="60">
        <v>16.404442524432561</v>
      </c>
      <c r="N258" s="60">
        <v>30.215311505346417</v>
      </c>
      <c r="O258" s="12">
        <v>20.310355482920837</v>
      </c>
      <c r="P258" s="60">
        <v>20.104320656864562</v>
      </c>
      <c r="Q258" s="60">
        <v>19.335812900506777</v>
      </c>
      <c r="R258" s="60">
        <v>19.911103553207756</v>
      </c>
      <c r="S258" s="60">
        <v>20.103150035611272</v>
      </c>
      <c r="T258" s="60">
        <v>19.230904365806218</v>
      </c>
      <c r="U258" s="60">
        <v>19.49345645104145</v>
      </c>
      <c r="V258" s="60">
        <v>19.388446428756648</v>
      </c>
      <c r="W258" s="60">
        <v>19.15564572838954</v>
      </c>
      <c r="X258" s="60">
        <v>16.292862402075809</v>
      </c>
      <c r="Y258" s="60">
        <v>20.044241016562065</v>
      </c>
      <c r="Z258" s="60">
        <v>19.370660432946536</v>
      </c>
      <c r="AA258" s="60">
        <v>0</v>
      </c>
      <c r="AB258" s="60">
        <v>19.456924075162249</v>
      </c>
      <c r="AC258" s="60">
        <v>19.980873421230456</v>
      </c>
      <c r="AD258" s="68">
        <v>19.429892772389191</v>
      </c>
      <c r="AE258" s="60">
        <v>20.041342621735328</v>
      </c>
      <c r="AF258" s="60">
        <v>0</v>
      </c>
      <c r="AG258" s="60">
        <v>16.000982876459911</v>
      </c>
      <c r="AH258" s="60">
        <v>20.16836116426261</v>
      </c>
      <c r="AI258" s="60">
        <v>19.484567663590948</v>
      </c>
      <c r="AJ258" s="60">
        <v>20.380205976707288</v>
      </c>
      <c r="AK258" s="60">
        <v>20.032276035735585</v>
      </c>
      <c r="AL258" s="60">
        <v>19.018336751749334</v>
      </c>
      <c r="AM258" s="60">
        <v>20.8542603113635</v>
      </c>
      <c r="AN258" s="60">
        <v>16.404442524432561</v>
      </c>
      <c r="AO258" s="60">
        <v>19.622228996971316</v>
      </c>
      <c r="AP258" s="60">
        <v>20.203930446950874</v>
      </c>
      <c r="AQ258" s="60">
        <v>20.09908571775096</v>
      </c>
      <c r="AR258" s="60">
        <v>19.520798786811962</v>
      </c>
      <c r="AS258" s="60"/>
    </row>
    <row r="259" spans="1:45" s="58" customFormat="1" x14ac:dyDescent="0.25">
      <c r="A259" s="58" t="s">
        <v>156</v>
      </c>
      <c r="E259" s="58" t="s">
        <v>45</v>
      </c>
      <c r="F259" s="58">
        <v>2030</v>
      </c>
      <c r="I259" s="60">
        <v>18.789045102305817</v>
      </c>
      <c r="J259" s="60">
        <v>26.326002716035418</v>
      </c>
      <c r="K259" s="60">
        <v>26.41530630622378</v>
      </c>
      <c r="L259" s="60">
        <v>28.815871795763446</v>
      </c>
      <c r="M259" s="60">
        <v>18.789045102305817</v>
      </c>
      <c r="N259" s="60">
        <v>32.013308283004847</v>
      </c>
      <c r="O259" s="12">
        <v>27.819442486143181</v>
      </c>
      <c r="P259" s="60">
        <v>27.613407660086914</v>
      </c>
      <c r="Q259" s="60">
        <v>26.32122643434138</v>
      </c>
      <c r="R259" s="60">
        <v>26.896517087042344</v>
      </c>
      <c r="S259" s="60">
        <v>27.612237038833612</v>
      </c>
      <c r="T259" s="60">
        <v>26.216317899640789</v>
      </c>
      <c r="U259" s="60">
        <v>26.478869984876034</v>
      </c>
      <c r="V259" s="60">
        <v>26.373859962591233</v>
      </c>
      <c r="W259" s="60">
        <v>26.141059262224129</v>
      </c>
      <c r="X259" s="60">
        <v>18.677464979949065</v>
      </c>
      <c r="Y259" s="60">
        <v>27.553328019784406</v>
      </c>
      <c r="Z259" s="60">
        <v>26.356073966781121</v>
      </c>
      <c r="AA259" s="60">
        <v>0</v>
      </c>
      <c r="AB259" s="60">
        <v>26.442337608996827</v>
      </c>
      <c r="AC259" s="60">
        <v>27.489960424452796</v>
      </c>
      <c r="AD259" s="68">
        <v>26.41530630622378</v>
      </c>
      <c r="AE259" s="60">
        <v>27.550429624957673</v>
      </c>
      <c r="AF259" s="60">
        <v>0</v>
      </c>
      <c r="AG259" s="60">
        <v>18.385585454333167</v>
      </c>
      <c r="AH259" s="60">
        <v>27.677448167484954</v>
      </c>
      <c r="AI259" s="60">
        <v>26.469981197425529</v>
      </c>
      <c r="AJ259" s="60">
        <v>21.630265052969374</v>
      </c>
      <c r="AK259" s="60">
        <v>27.541363038957925</v>
      </c>
      <c r="AL259" s="60">
        <v>26.003750285583923</v>
      </c>
      <c r="AM259" s="60">
        <v>28.775119602448349</v>
      </c>
      <c r="AN259" s="60">
        <v>18.789045102305817</v>
      </c>
      <c r="AO259" s="60">
        <v>26.607642530805897</v>
      </c>
      <c r="AP259" s="60">
        <v>27.713017450173218</v>
      </c>
      <c r="AQ259" s="60">
        <v>27.608172720973304</v>
      </c>
      <c r="AR259" s="60">
        <v>26.506212320646565</v>
      </c>
      <c r="AS259" s="60"/>
    </row>
    <row r="260" spans="1:45" s="58" customFormat="1" x14ac:dyDescent="0.25">
      <c r="A260" s="58" t="s">
        <v>156</v>
      </c>
      <c r="E260" s="58" t="s">
        <v>45</v>
      </c>
      <c r="F260" s="58">
        <v>2040</v>
      </c>
      <c r="I260" s="60">
        <v>20.755331353648462</v>
      </c>
      <c r="J260" s="60">
        <v>28.343749762222323</v>
      </c>
      <c r="K260" s="60">
        <v>28.433053352410678</v>
      </c>
      <c r="L260" s="60">
        <v>31.018973299522838</v>
      </c>
      <c r="M260" s="60">
        <v>20.755331353648462</v>
      </c>
      <c r="N260" s="60">
        <v>36.491103664315261</v>
      </c>
      <c r="O260" s="12">
        <v>29.908056879268852</v>
      </c>
      <c r="P260" s="60">
        <v>29.702022053212577</v>
      </c>
      <c r="Q260" s="60">
        <v>28.338973480528264</v>
      </c>
      <c r="R260" s="60">
        <v>28.914264133229231</v>
      </c>
      <c r="S260" s="60">
        <v>29.700851431959283</v>
      </c>
      <c r="T260" s="60">
        <v>28.234064945827694</v>
      </c>
      <c r="U260" s="60">
        <v>28.496617031062932</v>
      </c>
      <c r="V260" s="60">
        <v>28.391607008778127</v>
      </c>
      <c r="W260" s="60">
        <v>28.158806308411027</v>
      </c>
      <c r="X260" s="60">
        <v>20.643751231291709</v>
      </c>
      <c r="Y260" s="60">
        <v>29.64194241291008</v>
      </c>
      <c r="Z260" s="60">
        <v>28.373821012968019</v>
      </c>
      <c r="AA260" s="60">
        <v>0</v>
      </c>
      <c r="AB260" s="60">
        <v>28.460084655183735</v>
      </c>
      <c r="AC260" s="60">
        <v>29.578574817578474</v>
      </c>
      <c r="AD260" s="68">
        <v>28.433053352410678</v>
      </c>
      <c r="AE260" s="60">
        <v>29.639044018083343</v>
      </c>
      <c r="AF260" s="60">
        <v>0</v>
      </c>
      <c r="AG260" s="60">
        <v>20.351871705675808</v>
      </c>
      <c r="AH260" s="60">
        <v>29.766062560610624</v>
      </c>
      <c r="AI260" s="60">
        <v>28.487728243612427</v>
      </c>
      <c r="AJ260" s="60">
        <v>24.324985783366795</v>
      </c>
      <c r="AK260" s="60">
        <v>29.629977432083596</v>
      </c>
      <c r="AL260" s="60">
        <v>28.021497331770824</v>
      </c>
      <c r="AM260" s="60">
        <v>30.978221106207762</v>
      </c>
      <c r="AN260" s="60">
        <v>20.755331353648462</v>
      </c>
      <c r="AO260" s="60">
        <v>28.625389576992799</v>
      </c>
      <c r="AP260" s="60">
        <v>29.801631843298889</v>
      </c>
      <c r="AQ260" s="60">
        <v>29.696787114098974</v>
      </c>
      <c r="AR260" s="60">
        <v>28.523959366833449</v>
      </c>
      <c r="AS260" s="60"/>
    </row>
    <row r="261" spans="1:45" s="58" customFormat="1" x14ac:dyDescent="0.25">
      <c r="A261" s="58" t="s">
        <v>156</v>
      </c>
      <c r="E261" s="58" t="s">
        <v>45</v>
      </c>
      <c r="F261" s="58">
        <v>2050</v>
      </c>
      <c r="I261" s="60">
        <v>22.721617604991099</v>
      </c>
      <c r="J261" s="60">
        <v>30.361496808409218</v>
      </c>
      <c r="K261" s="60">
        <v>30.450800398597565</v>
      </c>
      <c r="L261" s="60">
        <v>33.222074803282233</v>
      </c>
      <c r="M261" s="60">
        <v>22.721617604991099</v>
      </c>
      <c r="N261" s="60">
        <v>40.968899045625683</v>
      </c>
      <c r="O261" s="12">
        <v>31.996671272394522</v>
      </c>
      <c r="P261" s="60">
        <v>31.790636446338251</v>
      </c>
      <c r="Q261" s="60">
        <v>30.356720526715183</v>
      </c>
      <c r="R261" s="60">
        <v>30.932011179416133</v>
      </c>
      <c r="S261" s="60">
        <v>31.789465825084953</v>
      </c>
      <c r="T261" s="60">
        <v>30.251811992014598</v>
      </c>
      <c r="U261" s="60">
        <v>30.514364077249819</v>
      </c>
      <c r="V261" s="60">
        <v>30.409354054965014</v>
      </c>
      <c r="W261" s="60">
        <v>30.176553354597914</v>
      </c>
      <c r="X261" s="60">
        <v>22.610037482634347</v>
      </c>
      <c r="Y261" s="60">
        <v>31.730556806035743</v>
      </c>
      <c r="Z261" s="60">
        <v>30.391568059154917</v>
      </c>
      <c r="AA261" s="60">
        <v>0</v>
      </c>
      <c r="AB261" s="60">
        <v>30.477831701370633</v>
      </c>
      <c r="AC261" s="60">
        <v>31.667189210704144</v>
      </c>
      <c r="AD261" s="68">
        <v>30.450800398597565</v>
      </c>
      <c r="AE261" s="60">
        <v>31.727658411209013</v>
      </c>
      <c r="AF261" s="60">
        <v>0</v>
      </c>
      <c r="AG261" s="60">
        <v>22.31815795701845</v>
      </c>
      <c r="AH261" s="60">
        <v>31.854676953736295</v>
      </c>
      <c r="AI261" s="60">
        <v>30.505475289799332</v>
      </c>
      <c r="AJ261" s="60">
        <v>27.019706513764216</v>
      </c>
      <c r="AK261" s="60">
        <v>31.718591825209273</v>
      </c>
      <c r="AL261" s="60">
        <v>30.039244377957719</v>
      </c>
      <c r="AM261" s="60">
        <v>33.181322609967147</v>
      </c>
      <c r="AN261" s="60">
        <v>22.721617604991099</v>
      </c>
      <c r="AO261" s="60">
        <v>30.643136623179693</v>
      </c>
      <c r="AP261" s="60">
        <v>31.890246236424559</v>
      </c>
      <c r="AQ261" s="60">
        <v>31.785401507224645</v>
      </c>
      <c r="AR261" s="60">
        <v>30.541706413020368</v>
      </c>
      <c r="AS261" s="60"/>
    </row>
    <row r="262" spans="1:45" s="58" customFormat="1" ht="15.75" thickBot="1" x14ac:dyDescent="0.3">
      <c r="A262" s="64"/>
      <c r="B262" s="64" t="s">
        <v>46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32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5"/>
    </row>
    <row r="263" spans="1:45" s="58" customFormat="1" x14ac:dyDescent="0.25">
      <c r="A263" s="58" t="s">
        <v>174</v>
      </c>
      <c r="B263" s="58" t="s">
        <v>42</v>
      </c>
      <c r="C263" s="58" t="s">
        <v>40</v>
      </c>
      <c r="E263" s="58" t="s">
        <v>41</v>
      </c>
      <c r="F263" s="58">
        <v>2010</v>
      </c>
      <c r="I263" s="60">
        <v>0</v>
      </c>
      <c r="J263" s="60">
        <v>0</v>
      </c>
      <c r="K263" s="60">
        <v>1.2973498252953597</v>
      </c>
      <c r="L263" s="60">
        <v>0.13280294313842739</v>
      </c>
      <c r="M263" s="60">
        <v>0</v>
      </c>
      <c r="N263" s="60">
        <v>0</v>
      </c>
      <c r="O263" s="12">
        <v>0</v>
      </c>
      <c r="P263" s="60">
        <v>0.18205901285406678</v>
      </c>
      <c r="Q263" s="60">
        <v>7.8274056987172134E-3</v>
      </c>
      <c r="R263" s="60">
        <v>9.1519823784474458E-2</v>
      </c>
      <c r="S263" s="60">
        <v>2.7430585338921815E-4</v>
      </c>
      <c r="T263" s="60">
        <v>8.6348320984426614</v>
      </c>
      <c r="U263" s="60">
        <v>0.17372651753742283</v>
      </c>
      <c r="V263" s="60">
        <v>1.5613445771951344</v>
      </c>
      <c r="W263" s="60">
        <v>0</v>
      </c>
      <c r="X263" s="60">
        <v>0</v>
      </c>
      <c r="Y263" s="60">
        <v>7.8443950191423376E-2</v>
      </c>
      <c r="Z263" s="60">
        <v>0</v>
      </c>
      <c r="AA263" s="60">
        <v>0</v>
      </c>
      <c r="AB263" s="60">
        <v>0</v>
      </c>
      <c r="AC263" s="60">
        <v>0.42847897762457393</v>
      </c>
      <c r="AD263" s="60">
        <v>0.239198874038832</v>
      </c>
      <c r="AE263" s="60">
        <v>0.10898805157233085</v>
      </c>
      <c r="AF263" s="60">
        <v>0</v>
      </c>
      <c r="AG263" s="60">
        <v>0</v>
      </c>
      <c r="AH263" s="60">
        <v>0</v>
      </c>
      <c r="AI263" s="60">
        <v>0.12147253293118178</v>
      </c>
      <c r="AJ263" s="60">
        <v>0</v>
      </c>
      <c r="AK263" s="60">
        <v>1.9996416621790489</v>
      </c>
      <c r="AL263" s="60">
        <v>0</v>
      </c>
      <c r="AM263" s="60">
        <v>0.11620367386784947</v>
      </c>
      <c r="AN263" s="60">
        <v>0</v>
      </c>
      <c r="AO263" s="60">
        <v>0.13035855532279561</v>
      </c>
      <c r="AP263" s="60">
        <v>0</v>
      </c>
      <c r="AQ263" s="60">
        <v>1.125772775457627E-2</v>
      </c>
      <c r="AR263" s="60">
        <v>0.27092253562704699</v>
      </c>
      <c r="AS263" s="60"/>
    </row>
    <row r="264" spans="1:45" s="58" customFormat="1" x14ac:dyDescent="0.25">
      <c r="A264" s="58" t="s">
        <v>174</v>
      </c>
      <c r="B264" s="58" t="s">
        <v>42</v>
      </c>
      <c r="C264" s="58" t="s">
        <v>40</v>
      </c>
      <c r="E264" s="58" t="s">
        <v>41</v>
      </c>
      <c r="F264" s="58">
        <v>2020</v>
      </c>
      <c r="H264" s="72"/>
      <c r="I264" s="60">
        <v>0</v>
      </c>
      <c r="J264" s="60">
        <v>5.8641423037367038E-2</v>
      </c>
      <c r="K264" s="60">
        <v>1.0526139226214168</v>
      </c>
      <c r="L264" s="60">
        <v>2.1967675167906013</v>
      </c>
      <c r="M264" s="60">
        <v>0</v>
      </c>
      <c r="N264" s="60">
        <v>0</v>
      </c>
      <c r="O264" s="12">
        <v>0</v>
      </c>
      <c r="P264" s="60">
        <v>0.41864582374692555</v>
      </c>
      <c r="Q264" s="60">
        <v>0.13638761118866602</v>
      </c>
      <c r="R264" s="60">
        <v>0.50705677563530371</v>
      </c>
      <c r="S264" s="60">
        <v>0.13210311139984568</v>
      </c>
      <c r="T264" s="60">
        <v>13.468639529289788</v>
      </c>
      <c r="U264" s="60">
        <v>0.27760883338985137</v>
      </c>
      <c r="V264" s="60">
        <v>3.2272042449270919</v>
      </c>
      <c r="W264" s="60">
        <v>0.92078078141054243</v>
      </c>
      <c r="X264" s="60">
        <v>0</v>
      </c>
      <c r="Y264" s="60">
        <v>0.83253285874956173</v>
      </c>
      <c r="Z264" s="60">
        <v>6.5081577173279892E-2</v>
      </c>
      <c r="AA264" s="60">
        <v>0</v>
      </c>
      <c r="AB264" s="60">
        <v>0.98502970396883682</v>
      </c>
      <c r="AC264" s="60">
        <v>0.66350307206111958</v>
      </c>
      <c r="AD264" s="60">
        <v>0.19407569198332372</v>
      </c>
      <c r="AE264" s="60">
        <v>9.5037692423835335E-2</v>
      </c>
      <c r="AF264" s="60">
        <v>0</v>
      </c>
      <c r="AG264" s="60">
        <v>0</v>
      </c>
      <c r="AH264" s="60">
        <v>0</v>
      </c>
      <c r="AI264" s="60">
        <v>0.13137396267459506</v>
      </c>
      <c r="AJ264" s="60">
        <v>0</v>
      </c>
      <c r="AK264" s="60">
        <v>2.1976368183853516</v>
      </c>
      <c r="AL264" s="60">
        <v>6.0308652527412604E-2</v>
      </c>
      <c r="AM264" s="60">
        <v>1.8662123191631086</v>
      </c>
      <c r="AN264" s="60">
        <v>0</v>
      </c>
      <c r="AO264" s="60">
        <v>0.4073158786386244</v>
      </c>
      <c r="AP264" s="60">
        <v>2.3172193246954818E-2</v>
      </c>
      <c r="AQ264" s="60">
        <v>0.25944035073695132</v>
      </c>
      <c r="AR264" s="60">
        <v>2.979768314576154</v>
      </c>
      <c r="AS264" s="60"/>
    </row>
    <row r="265" spans="1:45" s="58" customFormat="1" x14ac:dyDescent="0.25">
      <c r="A265" s="58" t="s">
        <v>174</v>
      </c>
      <c r="B265" s="58" t="s">
        <v>42</v>
      </c>
      <c r="C265" s="58" t="s">
        <v>40</v>
      </c>
      <c r="E265" s="58" t="s">
        <v>41</v>
      </c>
      <c r="F265" s="58">
        <v>2030</v>
      </c>
      <c r="H265" s="72"/>
      <c r="I265" s="60">
        <v>0</v>
      </c>
      <c r="J265" s="60">
        <v>0.10132252054151275</v>
      </c>
      <c r="K265" s="60">
        <v>0.91010208595132625</v>
      </c>
      <c r="L265" s="60">
        <v>2.681164739057623</v>
      </c>
      <c r="M265" s="60">
        <v>0</v>
      </c>
      <c r="N265" s="60">
        <v>0</v>
      </c>
      <c r="O265" s="12">
        <v>0</v>
      </c>
      <c r="P265" s="60">
        <v>0.97239335934085169</v>
      </c>
      <c r="Q265" s="60">
        <v>0</v>
      </c>
      <c r="R265" s="60">
        <v>0.98339008245642701</v>
      </c>
      <c r="S265" s="60">
        <v>1.6613029407150512</v>
      </c>
      <c r="T265" s="60">
        <v>14.630437547610004</v>
      </c>
      <c r="U265" s="60">
        <v>0.5520751798833381</v>
      </c>
      <c r="V265" s="60">
        <v>2.8026330638881958</v>
      </c>
      <c r="W265" s="60">
        <v>1.0266503738023307</v>
      </c>
      <c r="X265" s="60">
        <v>0</v>
      </c>
      <c r="Y265" s="60">
        <v>1.2221963835570748</v>
      </c>
      <c r="Z265" s="60">
        <v>7.6061883681639297E-2</v>
      </c>
      <c r="AA265" s="60">
        <v>0</v>
      </c>
      <c r="AB265" s="60">
        <v>0.89012226389278259</v>
      </c>
      <c r="AC265" s="60">
        <v>1.9046565741874761</v>
      </c>
      <c r="AD265" s="60">
        <v>0.16780007209727579</v>
      </c>
      <c r="AE265" s="60">
        <v>0.44663030127319131</v>
      </c>
      <c r="AF265" s="60">
        <v>0</v>
      </c>
      <c r="AG265" s="60">
        <v>0</v>
      </c>
      <c r="AH265" s="60">
        <v>0</v>
      </c>
      <c r="AI265" s="60">
        <v>9.8356923353498243E-2</v>
      </c>
      <c r="AJ265" s="60">
        <v>0</v>
      </c>
      <c r="AK265" s="60">
        <v>3.2237101134150898</v>
      </c>
      <c r="AL265" s="60">
        <v>5.4418945278743414E-2</v>
      </c>
      <c r="AM265" s="60">
        <v>2.1901892884763567</v>
      </c>
      <c r="AN265" s="60">
        <v>0</v>
      </c>
      <c r="AO265" s="60">
        <v>0.52330176639853565</v>
      </c>
      <c r="AP265" s="60">
        <v>0.12322095394485286</v>
      </c>
      <c r="AQ265" s="60">
        <v>0.31681517848534085</v>
      </c>
      <c r="AR265" s="60">
        <v>5.7574312669695056</v>
      </c>
      <c r="AS265" s="60"/>
    </row>
    <row r="266" spans="1:45" s="58" customFormat="1" x14ac:dyDescent="0.25">
      <c r="A266" s="58" t="s">
        <v>174</v>
      </c>
      <c r="B266" s="58" t="s">
        <v>42</v>
      </c>
      <c r="C266" s="58" t="s">
        <v>40</v>
      </c>
      <c r="E266" s="58" t="s">
        <v>41</v>
      </c>
      <c r="F266" s="58">
        <v>2040</v>
      </c>
      <c r="H266" s="72"/>
      <c r="I266" s="60">
        <v>0</v>
      </c>
      <c r="J266" s="60">
        <v>0.10685077285668221</v>
      </c>
      <c r="K266" s="60">
        <v>1.0314541111029998</v>
      </c>
      <c r="L266" s="60">
        <v>2.5254548862225468</v>
      </c>
      <c r="M266" s="60">
        <v>0</v>
      </c>
      <c r="N266" s="60">
        <v>0</v>
      </c>
      <c r="O266" s="12">
        <v>0</v>
      </c>
      <c r="P266" s="60">
        <v>0.91053019601598395</v>
      </c>
      <c r="Q266" s="60">
        <v>0.1055104296979672</v>
      </c>
      <c r="R266" s="60">
        <v>1.0226356158772352</v>
      </c>
      <c r="S266" s="60">
        <v>3.2725774052563574</v>
      </c>
      <c r="T266" s="60">
        <v>14.190733897130658</v>
      </c>
      <c r="U266" s="60">
        <v>0.71078693947383331</v>
      </c>
      <c r="V266" s="60">
        <v>2.2736299685136721</v>
      </c>
      <c r="W266" s="60">
        <v>0.68641772381094301</v>
      </c>
      <c r="X266" s="60">
        <v>0</v>
      </c>
      <c r="Y266" s="60">
        <v>1.3145469844293345</v>
      </c>
      <c r="Z266" s="60">
        <v>7.101864771956809E-2</v>
      </c>
      <c r="AA266" s="60">
        <v>0</v>
      </c>
      <c r="AB266" s="60">
        <v>0.67528688076659071</v>
      </c>
      <c r="AC266" s="60">
        <v>2.622114132489695</v>
      </c>
      <c r="AD266" s="60">
        <v>0.19017435173461561</v>
      </c>
      <c r="AE266" s="60">
        <v>0.71141577367482978</v>
      </c>
      <c r="AF266" s="60">
        <v>0</v>
      </c>
      <c r="AG266" s="60">
        <v>0</v>
      </c>
      <c r="AH266" s="60">
        <v>0</v>
      </c>
      <c r="AI266" s="60">
        <v>4.8582697299367247E-2</v>
      </c>
      <c r="AJ266" s="60">
        <v>0</v>
      </c>
      <c r="AK266" s="60">
        <v>4.3344434338936244</v>
      </c>
      <c r="AL266" s="60">
        <v>4.6367150038051176E-2</v>
      </c>
      <c r="AM266" s="60">
        <v>2.2492141463246544</v>
      </c>
      <c r="AN266" s="60">
        <v>0</v>
      </c>
      <c r="AO266" s="60">
        <v>0.38121083972299835</v>
      </c>
      <c r="AP266" s="60">
        <v>0.12051067180695851</v>
      </c>
      <c r="AQ266" s="60">
        <v>0.17150551935922714</v>
      </c>
      <c r="AR266" s="60">
        <v>4.3711684134300528</v>
      </c>
      <c r="AS266" s="60"/>
    </row>
    <row r="267" spans="1:45" s="58" customFormat="1" x14ac:dyDescent="0.25">
      <c r="A267" s="58" t="s">
        <v>174</v>
      </c>
      <c r="B267" s="58" t="s">
        <v>42</v>
      </c>
      <c r="C267" s="58" t="s">
        <v>40</v>
      </c>
      <c r="E267" s="59" t="s">
        <v>41</v>
      </c>
      <c r="F267" s="59">
        <v>2050</v>
      </c>
      <c r="G267" s="59"/>
      <c r="H267" s="73"/>
      <c r="I267" s="61">
        <v>0</v>
      </c>
      <c r="J267" s="61">
        <v>0.11157330636018988</v>
      </c>
      <c r="K267" s="61">
        <v>1.1568389984305167</v>
      </c>
      <c r="L267" s="61">
        <v>2.4451142033748003</v>
      </c>
      <c r="M267" s="61">
        <v>0</v>
      </c>
      <c r="N267" s="61">
        <v>0</v>
      </c>
      <c r="O267" s="101">
        <v>0</v>
      </c>
      <c r="P267" s="61">
        <v>0.8506713611747585</v>
      </c>
      <c r="Q267" s="61">
        <v>0.19041664325874508</v>
      </c>
      <c r="R267" s="61">
        <v>1.0724570905147861</v>
      </c>
      <c r="S267" s="61">
        <v>4.5874215311643392</v>
      </c>
      <c r="T267" s="61">
        <v>13.467810991763907</v>
      </c>
      <c r="U267" s="61">
        <v>0.84642156827334858</v>
      </c>
      <c r="V267" s="61">
        <v>2.0165832238581398</v>
      </c>
      <c r="W267" s="61">
        <v>0.21513580012210218</v>
      </c>
      <c r="X267" s="61">
        <v>0</v>
      </c>
      <c r="Y267" s="61">
        <v>1.4192357778473146</v>
      </c>
      <c r="Z267" s="61">
        <v>6.5613053916369943E-2</v>
      </c>
      <c r="AA267" s="61">
        <v>0</v>
      </c>
      <c r="AB267" s="61">
        <v>0.47075524871634</v>
      </c>
      <c r="AC267" s="61">
        <v>3.3427717236077115</v>
      </c>
      <c r="AD267" s="61">
        <v>0.21329219033562657</v>
      </c>
      <c r="AE267" s="61">
        <v>0.98166982323903007</v>
      </c>
      <c r="AF267" s="61">
        <v>0</v>
      </c>
      <c r="AG267" s="61">
        <v>0</v>
      </c>
      <c r="AH267" s="61">
        <v>0</v>
      </c>
      <c r="AI267" s="61">
        <v>1.2122013725873117E-3</v>
      </c>
      <c r="AJ267" s="61">
        <v>0</v>
      </c>
      <c r="AK267" s="61">
        <v>5.6151103323267098</v>
      </c>
      <c r="AL267" s="61">
        <v>3.1433509072227715E-2</v>
      </c>
      <c r="AM267" s="61">
        <v>2.3112120616466978</v>
      </c>
      <c r="AN267" s="61">
        <v>0</v>
      </c>
      <c r="AO267" s="61">
        <v>0.30438238230809761</v>
      </c>
      <c r="AP267" s="61">
        <v>0.10945975435184065</v>
      </c>
      <c r="AQ267" s="61">
        <v>3.8957361157620843E-2</v>
      </c>
      <c r="AR267" s="61">
        <v>3.1063492308450571</v>
      </c>
      <c r="AS267" s="71"/>
    </row>
    <row r="268" spans="1:45" s="58" customFormat="1" x14ac:dyDescent="0.25">
      <c r="A268" s="58" t="s">
        <v>157</v>
      </c>
      <c r="E268" s="58" t="s">
        <v>45</v>
      </c>
      <c r="F268" s="58">
        <v>2010</v>
      </c>
      <c r="I268" s="60">
        <v>14.154383387467075</v>
      </c>
      <c r="J268" s="60">
        <v>11.757093158833273</v>
      </c>
      <c r="K268" s="60">
        <v>12.36490493335876</v>
      </c>
      <c r="L268" s="60">
        <v>11.176678086039063</v>
      </c>
      <c r="M268" s="60">
        <v>14.03924323576995</v>
      </c>
      <c r="N268" s="60">
        <v>19.794303345937951</v>
      </c>
      <c r="O268" s="12">
        <v>12.867460941903797</v>
      </c>
      <c r="P268" s="60">
        <v>11.704365690416417</v>
      </c>
      <c r="Q268" s="60">
        <v>13.026430911327056</v>
      </c>
      <c r="R268" s="60">
        <v>13.912744772467565</v>
      </c>
      <c r="S268" s="60">
        <v>10.244643678220871</v>
      </c>
      <c r="T268" s="60">
        <v>13.522716935828493</v>
      </c>
      <c r="U268" s="60">
        <v>12.549547137526224</v>
      </c>
      <c r="V268" s="60">
        <v>12.446730919422295</v>
      </c>
      <c r="W268" s="60">
        <v>14.93569971511644</v>
      </c>
      <c r="X268" s="60">
        <v>14.706427875923772</v>
      </c>
      <c r="Y268" s="60">
        <v>11.81335062240694</v>
      </c>
      <c r="Z268" s="60">
        <v>11.588705163622665</v>
      </c>
      <c r="AA268" s="60">
        <v>0</v>
      </c>
      <c r="AB268" s="60">
        <v>14.55282788774687</v>
      </c>
      <c r="AC268" s="60">
        <v>11.097106186031997</v>
      </c>
      <c r="AD268" s="68">
        <v>12.36490493335876</v>
      </c>
      <c r="AE268" s="60">
        <v>9.9870987233506465</v>
      </c>
      <c r="AF268" s="60">
        <v>0</v>
      </c>
      <c r="AG268" s="60">
        <v>14.748120303713868</v>
      </c>
      <c r="AH268" s="60">
        <v>12.720509610320288</v>
      </c>
      <c r="AI268" s="60">
        <v>12.992416917824213</v>
      </c>
      <c r="AJ268" s="60">
        <v>22.266461567332239</v>
      </c>
      <c r="AK268" s="60">
        <v>10.969851364847253</v>
      </c>
      <c r="AL268" s="60">
        <v>14.49182719903612</v>
      </c>
      <c r="AM268" s="60">
        <v>14.121355882454591</v>
      </c>
      <c r="AN268" s="60">
        <v>12.621466741330822</v>
      </c>
      <c r="AO268" s="60">
        <v>12.63025071233365</v>
      </c>
      <c r="AP268" s="60">
        <v>10.965247724222939</v>
      </c>
      <c r="AQ268" s="60">
        <v>12.459619796861977</v>
      </c>
      <c r="AR268" s="60">
        <v>13.625386730979697</v>
      </c>
      <c r="AS268" s="60"/>
    </row>
    <row r="269" spans="1:45" s="58" customFormat="1" x14ac:dyDescent="0.25">
      <c r="A269" s="58" t="s">
        <v>157</v>
      </c>
      <c r="E269" s="58" t="s">
        <v>45</v>
      </c>
      <c r="F269" s="58">
        <v>2020</v>
      </c>
      <c r="I269" s="60">
        <v>13.327700623943665</v>
      </c>
      <c r="J269" s="60">
        <v>12.760751196722261</v>
      </c>
      <c r="K269" s="60">
        <v>13.431873226284411</v>
      </c>
      <c r="L269" s="60">
        <v>12.110430104216006</v>
      </c>
      <c r="M269" s="60">
        <v>13.221410506104705</v>
      </c>
      <c r="N269" s="60">
        <v>21.546357045412641</v>
      </c>
      <c r="O269" s="12">
        <v>13.947045462333934</v>
      </c>
      <c r="P269" s="60">
        <v>12.677422722916155</v>
      </c>
      <c r="Q269" s="60">
        <v>14.191482272082732</v>
      </c>
      <c r="R269" s="60">
        <v>15.102223107111291</v>
      </c>
      <c r="S269" s="60">
        <v>11.047879435390007</v>
      </c>
      <c r="T269" s="60">
        <v>14.766588183314074</v>
      </c>
      <c r="U269" s="60">
        <v>13.630190026080294</v>
      </c>
      <c r="V269" s="60">
        <v>13.530378609793225</v>
      </c>
      <c r="W269" s="60">
        <v>16.369897608904608</v>
      </c>
      <c r="X269" s="60">
        <v>13.826977151240314</v>
      </c>
      <c r="Y269" s="60">
        <v>12.80753082219462</v>
      </c>
      <c r="Z269" s="60">
        <v>12.566462533204923</v>
      </c>
      <c r="AA269" s="60">
        <v>0</v>
      </c>
      <c r="AB269" s="60">
        <v>15.8926061489912</v>
      </c>
      <c r="AC269" s="60">
        <v>12.016772507730593</v>
      </c>
      <c r="AD269" s="68">
        <v>13.431873226284411</v>
      </c>
      <c r="AE269" s="60">
        <v>10.769017489583167</v>
      </c>
      <c r="AF269" s="60">
        <v>0</v>
      </c>
      <c r="AG269" s="60">
        <v>13.838427067894445</v>
      </c>
      <c r="AH269" s="60">
        <v>13.80290956914348</v>
      </c>
      <c r="AI269" s="60">
        <v>14.13047138670556</v>
      </c>
      <c r="AJ269" s="60">
        <v>20.875304833662359</v>
      </c>
      <c r="AK269" s="60">
        <v>11.867484745284544</v>
      </c>
      <c r="AL269" s="60">
        <v>15.890788154299285</v>
      </c>
      <c r="AM269" s="60">
        <v>15.40371852375436</v>
      </c>
      <c r="AN269" s="60">
        <v>11.912608768031259</v>
      </c>
      <c r="AO269" s="60">
        <v>13.70146509524467</v>
      </c>
      <c r="AP269" s="60">
        <v>11.838254383905474</v>
      </c>
      <c r="AQ269" s="60">
        <v>13.521361345528861</v>
      </c>
      <c r="AR269" s="60">
        <v>14.838031675554463</v>
      </c>
      <c r="AS269" s="60"/>
    </row>
    <row r="270" spans="1:45" s="58" customFormat="1" x14ac:dyDescent="0.25">
      <c r="A270" s="58" t="s">
        <v>157</v>
      </c>
      <c r="E270" s="58" t="s">
        <v>45</v>
      </c>
      <c r="F270" s="58">
        <v>2030</v>
      </c>
      <c r="I270" s="60">
        <v>15.407321881573774</v>
      </c>
      <c r="J270" s="60">
        <v>17.001757458425541</v>
      </c>
      <c r="K270" s="60">
        <v>17.940400075582708</v>
      </c>
      <c r="L270" s="60">
        <v>16.33113315429247</v>
      </c>
      <c r="M270" s="60">
        <v>15.278768424816571</v>
      </c>
      <c r="N270" s="60">
        <v>21.484289392868583</v>
      </c>
      <c r="O270" s="12">
        <v>18.826611539170688</v>
      </c>
      <c r="P270" s="60">
        <v>17.075499943142887</v>
      </c>
      <c r="Q270" s="60">
        <v>19.114463934804423</v>
      </c>
      <c r="R270" s="60">
        <v>20.128422145973964</v>
      </c>
      <c r="S270" s="60">
        <v>14.678389023303703</v>
      </c>
      <c r="T270" s="60">
        <v>20.02262714299259</v>
      </c>
      <c r="U270" s="60">
        <v>18.196499549852405</v>
      </c>
      <c r="V270" s="60">
        <v>18.109385071007594</v>
      </c>
      <c r="W270" s="60">
        <v>22.430171146762781</v>
      </c>
      <c r="X270" s="60">
        <v>16.039342647159021</v>
      </c>
      <c r="Y270" s="60">
        <v>17.301081707134998</v>
      </c>
      <c r="Z270" s="60">
        <v>16.698024250726412</v>
      </c>
      <c r="AA270" s="60">
        <v>0</v>
      </c>
      <c r="AB270" s="60">
        <v>21.55390489889426</v>
      </c>
      <c r="AC270" s="60">
        <v>16.173531427895309</v>
      </c>
      <c r="AD270" s="68">
        <v>17.940400075582708</v>
      </c>
      <c r="AE270" s="60">
        <v>14.303177357890743</v>
      </c>
      <c r="AF270" s="60">
        <v>0</v>
      </c>
      <c r="AG270" s="60">
        <v>16.126871286894808</v>
      </c>
      <c r="AH270" s="60">
        <v>18.695201020801949</v>
      </c>
      <c r="AI270" s="60">
        <v>18.939376358798306</v>
      </c>
      <c r="AJ270" s="60">
        <v>18.162582779360211</v>
      </c>
      <c r="AK270" s="60">
        <v>15.924657953800901</v>
      </c>
      <c r="AL270" s="60">
        <v>21.802166280287768</v>
      </c>
      <c r="AM270" s="60">
        <v>21.200195324956237</v>
      </c>
      <c r="AN270" s="60">
        <v>13.695827403958003</v>
      </c>
      <c r="AO270" s="60">
        <v>18.227934006017964</v>
      </c>
      <c r="AP270" s="60">
        <v>15.784118372157391</v>
      </c>
      <c r="AQ270" s="60">
        <v>18.320279767570408</v>
      </c>
      <c r="AR270" s="60">
        <v>19.962122360845445</v>
      </c>
      <c r="AS270" s="60"/>
    </row>
    <row r="271" spans="1:45" s="58" customFormat="1" x14ac:dyDescent="0.25">
      <c r="A271" s="58" t="s">
        <v>157</v>
      </c>
      <c r="E271" s="58" t="s">
        <v>45</v>
      </c>
      <c r="F271" s="58">
        <v>2040</v>
      </c>
      <c r="I271" s="60">
        <v>17.983138737961387</v>
      </c>
      <c r="J271" s="60">
        <v>17.428454646889353</v>
      </c>
      <c r="K271" s="60">
        <v>18.394013112677477</v>
      </c>
      <c r="L271" s="60">
        <v>16.850110296213071</v>
      </c>
      <c r="M271" s="60">
        <v>17.827009931387629</v>
      </c>
      <c r="N271" s="60">
        <v>24.312913719340141</v>
      </c>
      <c r="O271" s="12">
        <v>19.426565030456171</v>
      </c>
      <c r="P271" s="60">
        <v>17.616253309665325</v>
      </c>
      <c r="Q271" s="60">
        <v>19.609776203807886</v>
      </c>
      <c r="R271" s="60">
        <v>20.634119347581226</v>
      </c>
      <c r="S271" s="60">
        <v>15.124768243938465</v>
      </c>
      <c r="T271" s="60">
        <v>20.551449056509497</v>
      </c>
      <c r="U271" s="60">
        <v>18.655926231921615</v>
      </c>
      <c r="V271" s="60">
        <v>18.570089220539561</v>
      </c>
      <c r="W271" s="60">
        <v>23.039908911895711</v>
      </c>
      <c r="X271" s="60">
        <v>18.779576387302551</v>
      </c>
      <c r="Y271" s="60">
        <v>17.853573772871428</v>
      </c>
      <c r="Z271" s="60">
        <v>17.113709977189618</v>
      </c>
      <c r="AA271" s="60">
        <v>0</v>
      </c>
      <c r="AB271" s="60">
        <v>22.123500912333562</v>
      </c>
      <c r="AC271" s="60">
        <v>16.684614173228589</v>
      </c>
      <c r="AD271" s="68">
        <v>18.394013112677477</v>
      </c>
      <c r="AE271" s="60">
        <v>14.73771016641594</v>
      </c>
      <c r="AF271" s="60">
        <v>0</v>
      </c>
      <c r="AG271" s="60">
        <v>18.961336059062639</v>
      </c>
      <c r="AH271" s="60">
        <v>19.296719125196873</v>
      </c>
      <c r="AI271" s="60">
        <v>19.423211115118022</v>
      </c>
      <c r="AJ271" s="60">
        <v>22.095218029939506</v>
      </c>
      <c r="AK271" s="60">
        <v>16.423496414612824</v>
      </c>
      <c r="AL271" s="60">
        <v>22.396923342799795</v>
      </c>
      <c r="AM271" s="60">
        <v>21.91292941873294</v>
      </c>
      <c r="AN271" s="60">
        <v>15.904520262906265</v>
      </c>
      <c r="AO271" s="60">
        <v>18.683352234313649</v>
      </c>
      <c r="AP271" s="60">
        <v>16.269271117014583</v>
      </c>
      <c r="AQ271" s="60">
        <v>18.910317450503982</v>
      </c>
      <c r="AR271" s="60">
        <v>20.477668661399399</v>
      </c>
      <c r="AS271" s="60"/>
    </row>
    <row r="272" spans="1:45" s="58" customFormat="1" x14ac:dyDescent="0.25">
      <c r="A272" s="58" t="s">
        <v>157</v>
      </c>
      <c r="E272" s="58" t="s">
        <v>45</v>
      </c>
      <c r="F272" s="58">
        <v>2050</v>
      </c>
      <c r="I272" s="60">
        <v>20.558955594349001</v>
      </c>
      <c r="J272" s="60">
        <v>17.855151835353158</v>
      </c>
      <c r="K272" s="60">
        <v>18.847626149772253</v>
      </c>
      <c r="L272" s="60">
        <v>17.369087438133676</v>
      </c>
      <c r="M272" s="60">
        <v>20.375251437958692</v>
      </c>
      <c r="N272" s="60">
        <v>27.141538045811696</v>
      </c>
      <c r="O272" s="12">
        <v>20.026518521741647</v>
      </c>
      <c r="P272" s="60">
        <v>18.157006676187763</v>
      </c>
      <c r="Q272" s="60">
        <v>20.105088472811389</v>
      </c>
      <c r="R272" s="60">
        <v>21.139816549188485</v>
      </c>
      <c r="S272" s="60">
        <v>15.57114746457323</v>
      </c>
      <c r="T272" s="60">
        <v>21.08027097002639</v>
      </c>
      <c r="U272" s="60">
        <v>19.115352913990822</v>
      </c>
      <c r="V272" s="60">
        <v>19.030793370071539</v>
      </c>
      <c r="W272" s="60">
        <v>23.649646677028635</v>
      </c>
      <c r="X272" s="60">
        <v>21.519810127446082</v>
      </c>
      <c r="Y272" s="60">
        <v>18.406065838607855</v>
      </c>
      <c r="Z272" s="60">
        <v>17.529395703652824</v>
      </c>
      <c r="AA272" s="60">
        <v>0</v>
      </c>
      <c r="AB272" s="60">
        <v>22.693096925772871</v>
      </c>
      <c r="AC272" s="60">
        <v>17.195696918561872</v>
      </c>
      <c r="AD272" s="68">
        <v>18.847626149772253</v>
      </c>
      <c r="AE272" s="60">
        <v>15.172242974941136</v>
      </c>
      <c r="AF272" s="60">
        <v>0</v>
      </c>
      <c r="AG272" s="60">
        <v>21.795800831230469</v>
      </c>
      <c r="AH272" s="60">
        <v>19.898237229591793</v>
      </c>
      <c r="AI272" s="60">
        <v>19.907045871437742</v>
      </c>
      <c r="AJ272" s="60">
        <v>26.027853280518805</v>
      </c>
      <c r="AK272" s="60">
        <v>16.922334875424731</v>
      </c>
      <c r="AL272" s="60">
        <v>22.991680405311822</v>
      </c>
      <c r="AM272" s="60">
        <v>22.625663512509643</v>
      </c>
      <c r="AN272" s="60">
        <v>18.113213121854528</v>
      </c>
      <c r="AO272" s="60">
        <v>19.138770462609333</v>
      </c>
      <c r="AP272" s="60">
        <v>16.754423861871771</v>
      </c>
      <c r="AQ272" s="60">
        <v>19.500355133437548</v>
      </c>
      <c r="AR272" s="60">
        <v>20.993214961953328</v>
      </c>
      <c r="AS272" s="60"/>
    </row>
    <row r="273" spans="1:45" s="58" customFormat="1" x14ac:dyDescent="0.25">
      <c r="B273" s="58" t="s">
        <v>46</v>
      </c>
      <c r="O273" s="11"/>
    </row>
    <row r="274" spans="1:45" s="58" customFormat="1" x14ac:dyDescent="0.25">
      <c r="A274" s="58" t="s">
        <v>175</v>
      </c>
      <c r="B274" s="58" t="s">
        <v>42</v>
      </c>
      <c r="C274" s="58" t="s">
        <v>40</v>
      </c>
      <c r="E274" s="58" t="s">
        <v>41</v>
      </c>
      <c r="F274" s="58">
        <v>2010</v>
      </c>
      <c r="I274" s="60">
        <v>0</v>
      </c>
      <c r="J274" s="60">
        <v>0.55946648141190347</v>
      </c>
      <c r="K274" s="60">
        <v>0</v>
      </c>
      <c r="L274" s="60">
        <v>2.3392436213505894</v>
      </c>
      <c r="M274" s="60">
        <v>0</v>
      </c>
      <c r="N274" s="60">
        <v>0</v>
      </c>
      <c r="O274" s="12">
        <v>0</v>
      </c>
      <c r="P274" s="60">
        <v>0</v>
      </c>
      <c r="Q274" s="60">
        <v>0.52649678769886765</v>
      </c>
      <c r="R274" s="60">
        <v>0</v>
      </c>
      <c r="S274" s="60">
        <v>0</v>
      </c>
      <c r="T274" s="60">
        <v>0.79172028339813705</v>
      </c>
      <c r="U274" s="60">
        <v>0</v>
      </c>
      <c r="V274" s="60">
        <v>12.634098303425006</v>
      </c>
      <c r="W274" s="60">
        <v>9.031959747582242</v>
      </c>
      <c r="X274" s="60">
        <v>29.778450865264805</v>
      </c>
      <c r="Y274" s="60">
        <v>0.26178119937051908</v>
      </c>
      <c r="Z274" s="60">
        <v>0</v>
      </c>
      <c r="AA274" s="60">
        <v>0</v>
      </c>
      <c r="AB274" s="60">
        <v>2.2360426234601358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  <c r="AM274" s="60">
        <v>1.2203970489774348E-2</v>
      </c>
      <c r="AN274" s="60">
        <v>0</v>
      </c>
      <c r="AO274" s="60">
        <v>0</v>
      </c>
      <c r="AP274" s="60">
        <v>0</v>
      </c>
      <c r="AQ274" s="60">
        <v>0.99178838612328035</v>
      </c>
      <c r="AR274" s="60">
        <v>0</v>
      </c>
      <c r="AS274" s="60"/>
    </row>
    <row r="275" spans="1:45" s="58" customFormat="1" x14ac:dyDescent="0.25">
      <c r="A275" s="58" t="s">
        <v>175</v>
      </c>
      <c r="B275" s="58" t="s">
        <v>42</v>
      </c>
      <c r="C275" s="58" t="s">
        <v>40</v>
      </c>
      <c r="E275" s="58" t="s">
        <v>41</v>
      </c>
      <c r="F275" s="58">
        <v>2020</v>
      </c>
      <c r="H275" s="72"/>
      <c r="I275" s="60">
        <v>0</v>
      </c>
      <c r="J275" s="60">
        <v>0.23177828286460786</v>
      </c>
      <c r="K275" s="60">
        <v>0</v>
      </c>
      <c r="L275" s="60">
        <v>1.9384795613849519</v>
      </c>
      <c r="M275" s="60">
        <v>0</v>
      </c>
      <c r="N275" s="60">
        <v>0</v>
      </c>
      <c r="O275" s="12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1.503756997711138</v>
      </c>
      <c r="U275" s="60">
        <v>0</v>
      </c>
      <c r="V275" s="60">
        <v>11.291677956662992</v>
      </c>
      <c r="W275" s="60">
        <v>3.4326720890953468</v>
      </c>
      <c r="X275" s="60">
        <v>25.992447668832483</v>
      </c>
      <c r="Y275" s="60">
        <v>0.44303351210893505</v>
      </c>
      <c r="Z275" s="60">
        <v>0</v>
      </c>
      <c r="AA275" s="60">
        <v>0</v>
      </c>
      <c r="AB275" s="60">
        <v>6.0103075661268814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  <c r="AM275" s="60">
        <v>0.13180666463445201</v>
      </c>
      <c r="AN275" s="60">
        <v>0</v>
      </c>
      <c r="AO275" s="60">
        <v>0</v>
      </c>
      <c r="AP275" s="60">
        <v>0</v>
      </c>
      <c r="AQ275" s="60">
        <v>0.60587418867650744</v>
      </c>
      <c r="AR275" s="60">
        <v>0</v>
      </c>
      <c r="AS275" s="60"/>
    </row>
    <row r="276" spans="1:45" s="58" customFormat="1" x14ac:dyDescent="0.25">
      <c r="A276" s="58" t="s">
        <v>175</v>
      </c>
      <c r="B276" s="58" t="s">
        <v>42</v>
      </c>
      <c r="C276" s="58" t="s">
        <v>40</v>
      </c>
      <c r="E276" s="58" t="s">
        <v>41</v>
      </c>
      <c r="F276" s="58">
        <v>2030</v>
      </c>
      <c r="H276" s="72"/>
      <c r="I276" s="60">
        <v>0</v>
      </c>
      <c r="J276" s="60">
        <v>0.35319982066847505</v>
      </c>
      <c r="K276" s="60">
        <v>0</v>
      </c>
      <c r="L276" s="60">
        <v>2.2975767006058225</v>
      </c>
      <c r="M276" s="60">
        <v>0</v>
      </c>
      <c r="N276" s="60">
        <v>0</v>
      </c>
      <c r="O276" s="12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3.2869020788820831</v>
      </c>
      <c r="U276" s="60">
        <v>0</v>
      </c>
      <c r="V276" s="60">
        <v>19.198442020431699</v>
      </c>
      <c r="W276" s="60">
        <v>6.3728180785337001</v>
      </c>
      <c r="X276" s="60">
        <v>39.18369236085725</v>
      </c>
      <c r="Y276" s="60">
        <v>0.55643143827622399</v>
      </c>
      <c r="Z276" s="60">
        <v>0</v>
      </c>
      <c r="AA276" s="60">
        <v>0</v>
      </c>
      <c r="AB276" s="60">
        <v>5.43185586923728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  <c r="AM276" s="60">
        <v>0.1715656622510939</v>
      </c>
      <c r="AN276" s="60">
        <v>0</v>
      </c>
      <c r="AO276" s="60">
        <v>0</v>
      </c>
      <c r="AP276" s="60">
        <v>0</v>
      </c>
      <c r="AQ276" s="60">
        <v>0.88381150061006508</v>
      </c>
      <c r="AR276" s="60">
        <v>0</v>
      </c>
      <c r="AS276" s="60"/>
    </row>
    <row r="277" spans="1:45" s="58" customFormat="1" x14ac:dyDescent="0.25">
      <c r="A277" s="58" t="s">
        <v>175</v>
      </c>
      <c r="B277" s="58" t="s">
        <v>42</v>
      </c>
      <c r="C277" s="58" t="s">
        <v>40</v>
      </c>
      <c r="E277" s="58" t="s">
        <v>41</v>
      </c>
      <c r="F277" s="58">
        <v>2040</v>
      </c>
      <c r="H277" s="72"/>
      <c r="I277" s="60">
        <v>0</v>
      </c>
      <c r="J277" s="60">
        <v>0.36730728490576531</v>
      </c>
      <c r="K277" s="60">
        <v>0</v>
      </c>
      <c r="L277" s="60">
        <v>2.1919230674795522</v>
      </c>
      <c r="M277" s="60">
        <v>0</v>
      </c>
      <c r="N277" s="60">
        <v>0</v>
      </c>
      <c r="O277" s="12">
        <v>0</v>
      </c>
      <c r="P277" s="60">
        <v>0</v>
      </c>
      <c r="Q277" s="60">
        <v>7.1508189561894989E-2</v>
      </c>
      <c r="R277" s="60">
        <v>0</v>
      </c>
      <c r="S277" s="60">
        <v>0</v>
      </c>
      <c r="T277" s="60">
        <v>6.7031534739774479</v>
      </c>
      <c r="U277" s="60">
        <v>0</v>
      </c>
      <c r="V277" s="60">
        <v>14.826586270937176</v>
      </c>
      <c r="W277" s="60">
        <v>6.578597451715301</v>
      </c>
      <c r="X277" s="60">
        <v>39.754322804400189</v>
      </c>
      <c r="Y277" s="60">
        <v>0.6010152429206701</v>
      </c>
      <c r="Z277" s="60">
        <v>0</v>
      </c>
      <c r="AA277" s="60">
        <v>0</v>
      </c>
      <c r="AB277" s="60">
        <v>6.7720464188737015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  <c r="AM277" s="60">
        <v>0.17015477073674987</v>
      </c>
      <c r="AN277" s="60">
        <v>0</v>
      </c>
      <c r="AO277" s="60">
        <v>0</v>
      </c>
      <c r="AP277" s="60">
        <v>0</v>
      </c>
      <c r="AQ277" s="60">
        <v>0.85277576436369895</v>
      </c>
      <c r="AR277" s="60">
        <v>0</v>
      </c>
      <c r="AS277" s="60"/>
    </row>
    <row r="278" spans="1:45" s="58" customFormat="1" x14ac:dyDescent="0.25">
      <c r="A278" s="58" t="s">
        <v>175</v>
      </c>
      <c r="B278" s="58" t="s">
        <v>42</v>
      </c>
      <c r="C278" s="58" t="s">
        <v>40</v>
      </c>
      <c r="E278" s="59" t="s">
        <v>41</v>
      </c>
      <c r="F278" s="59">
        <v>2050</v>
      </c>
      <c r="G278" s="59"/>
      <c r="H278" s="73"/>
      <c r="I278" s="61">
        <v>0</v>
      </c>
      <c r="J278" s="61">
        <v>0.38099383298426021</v>
      </c>
      <c r="K278" s="61">
        <v>0</v>
      </c>
      <c r="L278" s="61">
        <v>2.1019561671952243</v>
      </c>
      <c r="M278" s="61">
        <v>0</v>
      </c>
      <c r="N278" s="61">
        <v>0</v>
      </c>
      <c r="O278" s="101">
        <v>0</v>
      </c>
      <c r="P278" s="61">
        <v>0</v>
      </c>
      <c r="Q278" s="61">
        <v>0.13457447698719038</v>
      </c>
      <c r="R278" s="61">
        <v>0</v>
      </c>
      <c r="S278" s="61">
        <v>0</v>
      </c>
      <c r="T278" s="61">
        <v>9.1807393772557067</v>
      </c>
      <c r="U278" s="61">
        <v>0</v>
      </c>
      <c r="V278" s="61">
        <v>10.718040502635736</v>
      </c>
      <c r="W278" s="61">
        <v>6.4612692800463645</v>
      </c>
      <c r="X278" s="61">
        <v>40.159838063929925</v>
      </c>
      <c r="Y278" s="61">
        <v>0.64412832202521997</v>
      </c>
      <c r="Z278" s="61">
        <v>0</v>
      </c>
      <c r="AA278" s="61">
        <v>0</v>
      </c>
      <c r="AB278" s="61">
        <v>9.0222798336908028</v>
      </c>
      <c r="AC278" s="61">
        <v>0</v>
      </c>
      <c r="AD278" s="61">
        <v>0</v>
      </c>
      <c r="AE278" s="61">
        <v>0</v>
      </c>
      <c r="AF278" s="61">
        <v>0</v>
      </c>
      <c r="AG278" s="61">
        <v>0</v>
      </c>
      <c r="AH278" s="61">
        <v>0</v>
      </c>
      <c r="AI278" s="61">
        <v>0</v>
      </c>
      <c r="AJ278" s="61">
        <v>0</v>
      </c>
      <c r="AK278" s="61">
        <v>0</v>
      </c>
      <c r="AL278" s="61">
        <v>0</v>
      </c>
      <c r="AM278" s="61">
        <v>0.1683126959576158</v>
      </c>
      <c r="AN278" s="61">
        <v>0</v>
      </c>
      <c r="AO278" s="61">
        <v>0</v>
      </c>
      <c r="AP278" s="61">
        <v>0</v>
      </c>
      <c r="AQ278" s="61">
        <v>0.76645089894356755</v>
      </c>
      <c r="AR278" s="61">
        <v>0</v>
      </c>
      <c r="AS278" s="71"/>
    </row>
    <row r="279" spans="1:45" s="58" customFormat="1" x14ac:dyDescent="0.25">
      <c r="A279" s="58" t="s">
        <v>158</v>
      </c>
      <c r="E279" s="58" t="s">
        <v>45</v>
      </c>
      <c r="F279" s="58">
        <v>2010</v>
      </c>
      <c r="I279" s="60">
        <v>12.773189687239029</v>
      </c>
      <c r="J279" s="60">
        <v>12.992283730826758</v>
      </c>
      <c r="K279" s="60">
        <v>13.184497780842619</v>
      </c>
      <c r="L279" s="60">
        <v>11.357682668416475</v>
      </c>
      <c r="M279" s="60">
        <v>13.259950855908173</v>
      </c>
      <c r="N279" s="60">
        <v>45.96788945127053</v>
      </c>
      <c r="O279" s="12">
        <v>18.331435230481407</v>
      </c>
      <c r="P279" s="60">
        <v>10.771664156511177</v>
      </c>
      <c r="Q279" s="60">
        <v>13.705220231804841</v>
      </c>
      <c r="R279" s="60">
        <v>13.599147342040803</v>
      </c>
      <c r="S279" s="60">
        <v>11.683783550215979</v>
      </c>
      <c r="T279" s="60">
        <v>15.397939381076036</v>
      </c>
      <c r="U279" s="60">
        <v>12.521065246218507</v>
      </c>
      <c r="V279" s="60">
        <v>13.71276296635148</v>
      </c>
      <c r="W279" s="60">
        <v>19.353190429326329</v>
      </c>
      <c r="X279" s="60">
        <v>13.352502841616911</v>
      </c>
      <c r="Y279" s="60">
        <v>12.582711702786536</v>
      </c>
      <c r="Z279" s="60">
        <v>10.964759235371609</v>
      </c>
      <c r="AA279" s="60">
        <v>0</v>
      </c>
      <c r="AB279" s="60">
        <v>18.560536603379131</v>
      </c>
      <c r="AC279" s="60">
        <v>11.733802999901116</v>
      </c>
      <c r="AD279" s="68">
        <v>13.184497780842619</v>
      </c>
      <c r="AE279" s="60">
        <v>11.457675092693494</v>
      </c>
      <c r="AF279" s="60">
        <v>0</v>
      </c>
      <c r="AG279" s="60">
        <v>12.319777218822354</v>
      </c>
      <c r="AH279" s="60">
        <v>13.852757597203235</v>
      </c>
      <c r="AI279" s="60">
        <v>12.916161883468428</v>
      </c>
      <c r="AJ279" s="60">
        <v>21.029647719522142</v>
      </c>
      <c r="AK279" s="60">
        <v>11.655892336543102</v>
      </c>
      <c r="AL279" s="60">
        <v>14.436498227474404</v>
      </c>
      <c r="AM279" s="60">
        <v>12.757767510061141</v>
      </c>
      <c r="AN279" s="60">
        <v>11.297837599628998</v>
      </c>
      <c r="AO279" s="60">
        <v>13.292097555887169</v>
      </c>
      <c r="AP279" s="60">
        <v>12.798398485212276</v>
      </c>
      <c r="AQ279" s="60">
        <v>11.681737057116797</v>
      </c>
      <c r="AR279" s="60">
        <v>13.574877362050032</v>
      </c>
      <c r="AS279" s="60"/>
    </row>
    <row r="280" spans="1:45" s="58" customFormat="1" x14ac:dyDescent="0.25">
      <c r="A280" s="58" t="s">
        <v>158</v>
      </c>
      <c r="E280" s="58" t="s">
        <v>45</v>
      </c>
      <c r="F280" s="58">
        <v>2020</v>
      </c>
      <c r="I280" s="60">
        <v>14.056823350207996</v>
      </c>
      <c r="J280" s="60">
        <v>14.297775390370589</v>
      </c>
      <c r="K280" s="60">
        <v>14.50203881582601</v>
      </c>
      <c r="L280" s="60">
        <v>12.620853010979133</v>
      </c>
      <c r="M280" s="60">
        <v>14.61023897552008</v>
      </c>
      <c r="N280" s="60">
        <v>49.848003874169365</v>
      </c>
      <c r="O280" s="12">
        <v>20.601364909111535</v>
      </c>
      <c r="P280" s="60">
        <v>11.915240344810915</v>
      </c>
      <c r="Q280" s="60">
        <v>15.113088916185903</v>
      </c>
      <c r="R280" s="60">
        <v>14.8931422674515</v>
      </c>
      <c r="S280" s="60">
        <v>12.968091902443803</v>
      </c>
      <c r="T280" s="60">
        <v>17.064944429726324</v>
      </c>
      <c r="U280" s="60">
        <v>13.73318863942929</v>
      </c>
      <c r="V280" s="60">
        <v>15.112670174314713</v>
      </c>
      <c r="W280" s="60">
        <v>21.596536932088672</v>
      </c>
      <c r="X280" s="60">
        <v>14.733878666168469</v>
      </c>
      <c r="Y280" s="60">
        <v>14.016439859747335</v>
      </c>
      <c r="Z280" s="60">
        <v>11.976269653554363</v>
      </c>
      <c r="AA280" s="60">
        <v>0</v>
      </c>
      <c r="AB280" s="60">
        <v>20.639248046275085</v>
      </c>
      <c r="AC280" s="60">
        <v>13.048519052541982</v>
      </c>
      <c r="AD280" s="68">
        <v>14.50203881582601</v>
      </c>
      <c r="AE280" s="60">
        <v>12.718625986703904</v>
      </c>
      <c r="AF280" s="60">
        <v>0</v>
      </c>
      <c r="AG280" s="60">
        <v>13.60790620177008</v>
      </c>
      <c r="AH280" s="60">
        <v>15.459095945817001</v>
      </c>
      <c r="AI280" s="60">
        <v>14.186092369078287</v>
      </c>
      <c r="AJ280" s="60">
        <v>17.923336775011908</v>
      </c>
      <c r="AK280" s="60">
        <v>12.949062527592183</v>
      </c>
      <c r="AL280" s="60">
        <v>16.003039828832126</v>
      </c>
      <c r="AM280" s="60">
        <v>14.244183634262585</v>
      </c>
      <c r="AN280" s="60">
        <v>12.3794444821431</v>
      </c>
      <c r="AO280" s="60">
        <v>14.591946487795484</v>
      </c>
      <c r="AP280" s="60">
        <v>14.235705695588921</v>
      </c>
      <c r="AQ280" s="60">
        <v>12.966484727721021</v>
      </c>
      <c r="AR280" s="60">
        <v>14.932421144433082</v>
      </c>
      <c r="AS280" s="60"/>
    </row>
    <row r="281" spans="1:45" s="58" customFormat="1" x14ac:dyDescent="0.25">
      <c r="A281" s="58" t="s">
        <v>158</v>
      </c>
      <c r="E281" s="58" t="s">
        <v>45</v>
      </c>
      <c r="F281" s="58">
        <v>2030</v>
      </c>
      <c r="I281" s="60">
        <v>12.837872612877142</v>
      </c>
      <c r="J281" s="60">
        <v>19.491087820948692</v>
      </c>
      <c r="K281" s="60">
        <v>19.743284276687</v>
      </c>
      <c r="L281" s="60">
        <v>17.350339496976435</v>
      </c>
      <c r="M281" s="60">
        <v>13.327992532089263</v>
      </c>
      <c r="N281" s="60">
        <v>49.82734009356335</v>
      </c>
      <c r="O281" s="12">
        <v>29.099910800294968</v>
      </c>
      <c r="P281" s="60">
        <v>16.196753912312747</v>
      </c>
      <c r="Q281" s="60">
        <v>20.713662375056284</v>
      </c>
      <c r="R281" s="60">
        <v>20.040720103060625</v>
      </c>
      <c r="S281" s="60">
        <v>17.776502300613149</v>
      </c>
      <c r="T281" s="60">
        <v>23.696375567338595</v>
      </c>
      <c r="U281" s="60">
        <v>18.555077342690485</v>
      </c>
      <c r="V281" s="60">
        <v>20.681572473783817</v>
      </c>
      <c r="W281" s="60">
        <v>30.520683780304182</v>
      </c>
      <c r="X281" s="60">
        <v>13.42211104239523</v>
      </c>
      <c r="Y281" s="60">
        <v>19.384273344688783</v>
      </c>
      <c r="Z281" s="60">
        <v>16.000109706460812</v>
      </c>
      <c r="AA281" s="60">
        <v>0</v>
      </c>
      <c r="AB281" s="60">
        <v>28.908468226317225</v>
      </c>
      <c r="AC281" s="60">
        <v>17.970774932286584</v>
      </c>
      <c r="AD281" s="68">
        <v>19.743284276687</v>
      </c>
      <c r="AE281" s="60">
        <v>17.439586790099067</v>
      </c>
      <c r="AF281" s="60">
        <v>0</v>
      </c>
      <c r="AG281" s="60">
        <v>12.384686665824228</v>
      </c>
      <c r="AH281" s="60">
        <v>21.473176602580079</v>
      </c>
      <c r="AI281" s="60">
        <v>19.237940635341637</v>
      </c>
      <c r="AJ281" s="60">
        <v>22.671699779870075</v>
      </c>
      <c r="AK281" s="60">
        <v>17.790651373804085</v>
      </c>
      <c r="AL281" s="60">
        <v>22.234822247259508</v>
      </c>
      <c r="AM281" s="60">
        <v>19.809533559845192</v>
      </c>
      <c r="AN281" s="60">
        <v>11.352340297376511</v>
      </c>
      <c r="AO281" s="60">
        <v>19.76281185993578</v>
      </c>
      <c r="AP281" s="60">
        <v>19.616939044846831</v>
      </c>
      <c r="AQ281" s="60">
        <v>17.776539920184145</v>
      </c>
      <c r="AR281" s="60">
        <v>20.332799575473704</v>
      </c>
      <c r="AS281" s="60"/>
    </row>
    <row r="282" spans="1:45" s="58" customFormat="1" x14ac:dyDescent="0.25">
      <c r="A282" s="58" t="s">
        <v>158</v>
      </c>
      <c r="E282" s="58" t="s">
        <v>45</v>
      </c>
      <c r="F282" s="58">
        <v>2040</v>
      </c>
      <c r="I282" s="60">
        <v>13.092820194086819</v>
      </c>
      <c r="J282" s="60">
        <v>19.743043348151385</v>
      </c>
      <c r="K282" s="60">
        <v>19.997565293079251</v>
      </c>
      <c r="L282" s="60">
        <v>17.472137175190742</v>
      </c>
      <c r="M282" s="60">
        <v>13.596178619726592</v>
      </c>
      <c r="N282" s="60">
        <v>57.291304972869867</v>
      </c>
      <c r="O282" s="12">
        <v>29.318782622567568</v>
      </c>
      <c r="P282" s="60">
        <v>16.307020149455294</v>
      </c>
      <c r="Q282" s="60">
        <v>20.98537632589785</v>
      </c>
      <c r="R282" s="60">
        <v>20.290456798998903</v>
      </c>
      <c r="S282" s="60">
        <v>17.900338255558534</v>
      </c>
      <c r="T282" s="60">
        <v>24.018101970423398</v>
      </c>
      <c r="U282" s="60">
        <v>18.789013106537382</v>
      </c>
      <c r="V282" s="60">
        <v>20.951749886284841</v>
      </c>
      <c r="W282" s="60">
        <v>30.953642157839344</v>
      </c>
      <c r="X282" s="60">
        <v>13.696471582610712</v>
      </c>
      <c r="Y282" s="60">
        <v>19.52251669967541</v>
      </c>
      <c r="Z282" s="60">
        <v>16.195327836596778</v>
      </c>
      <c r="AA282" s="60">
        <v>0</v>
      </c>
      <c r="AB282" s="60">
        <v>29.309652587525722</v>
      </c>
      <c r="AC282" s="60">
        <v>18.097542867399977</v>
      </c>
      <c r="AD282" s="68">
        <v>19.997565293079251</v>
      </c>
      <c r="AE282" s="60">
        <v>17.561170565388032</v>
      </c>
      <c r="AF282" s="60">
        <v>0</v>
      </c>
      <c r="AG282" s="60">
        <v>12.64052708039315</v>
      </c>
      <c r="AH282" s="60">
        <v>21.628063427866945</v>
      </c>
      <c r="AI282" s="60">
        <v>19.483032974824226</v>
      </c>
      <c r="AJ282" s="60">
        <v>25.847231791750424</v>
      </c>
      <c r="AK282" s="60">
        <v>17.915341807559876</v>
      </c>
      <c r="AL282" s="60">
        <v>22.537159540776148</v>
      </c>
      <c r="AM282" s="60">
        <v>19.952857090083203</v>
      </c>
      <c r="AN282" s="60">
        <v>11.567162537141485</v>
      </c>
      <c r="AO282" s="60">
        <v>20.013678359563404</v>
      </c>
      <c r="AP282" s="60">
        <v>19.755527500366973</v>
      </c>
      <c r="AQ282" s="60">
        <v>17.900418235214289</v>
      </c>
      <c r="AR282" s="60">
        <v>20.59480098842074</v>
      </c>
      <c r="AS282" s="60"/>
    </row>
    <row r="283" spans="1:45" s="58" customFormat="1" x14ac:dyDescent="0.25">
      <c r="A283" s="58" t="s">
        <v>158</v>
      </c>
      <c r="E283" s="58" t="s">
        <v>45</v>
      </c>
      <c r="F283" s="58">
        <v>2050</v>
      </c>
      <c r="I283" s="60">
        <v>13.347767775296496</v>
      </c>
      <c r="J283" s="60">
        <v>19.994998875354071</v>
      </c>
      <c r="K283" s="60">
        <v>20.25184630947151</v>
      </c>
      <c r="L283" s="60">
        <v>17.593934853405045</v>
      </c>
      <c r="M283" s="60">
        <v>13.86436470736392</v>
      </c>
      <c r="N283" s="60">
        <v>64.755269852176397</v>
      </c>
      <c r="O283" s="12">
        <v>29.537654444840168</v>
      </c>
      <c r="P283" s="60">
        <v>16.417286386597834</v>
      </c>
      <c r="Q283" s="60">
        <v>21.257090276739433</v>
      </c>
      <c r="R283" s="60">
        <v>20.540193494937185</v>
      </c>
      <c r="S283" s="60">
        <v>18.024174210503915</v>
      </c>
      <c r="T283" s="60">
        <v>24.33982837350818</v>
      </c>
      <c r="U283" s="60">
        <v>19.022948870384276</v>
      </c>
      <c r="V283" s="60">
        <v>21.221927298785872</v>
      </c>
      <c r="W283" s="60">
        <v>31.386600535374537</v>
      </c>
      <c r="X283" s="60">
        <v>13.970832122826195</v>
      </c>
      <c r="Y283" s="60">
        <v>19.660760054662045</v>
      </c>
      <c r="Z283" s="60">
        <v>16.390545966732748</v>
      </c>
      <c r="AA283" s="60">
        <v>0</v>
      </c>
      <c r="AB283" s="60">
        <v>29.710836948734215</v>
      </c>
      <c r="AC283" s="60">
        <v>18.224310802513369</v>
      </c>
      <c r="AD283" s="68">
        <v>20.25184630947151</v>
      </c>
      <c r="AE283" s="60">
        <v>17.682754340677004</v>
      </c>
      <c r="AF283" s="60">
        <v>0</v>
      </c>
      <c r="AG283" s="60">
        <v>12.896367494962073</v>
      </c>
      <c r="AH283" s="60">
        <v>21.782950253153814</v>
      </c>
      <c r="AI283" s="60">
        <v>19.728125314306816</v>
      </c>
      <c r="AJ283" s="60">
        <v>29.022763803630763</v>
      </c>
      <c r="AK283" s="60">
        <v>18.040032241315657</v>
      </c>
      <c r="AL283" s="60">
        <v>22.839496834292792</v>
      </c>
      <c r="AM283" s="60">
        <v>20.096180620321217</v>
      </c>
      <c r="AN283" s="60">
        <v>11.781984776906457</v>
      </c>
      <c r="AO283" s="60">
        <v>20.264544859191023</v>
      </c>
      <c r="AP283" s="60">
        <v>19.89411595588712</v>
      </c>
      <c r="AQ283" s="60">
        <v>18.02429655024444</v>
      </c>
      <c r="AR283" s="60">
        <v>20.856802401367769</v>
      </c>
      <c r="AS283" s="60"/>
    </row>
    <row r="284" spans="1:45" s="58" customFormat="1" x14ac:dyDescent="0.25">
      <c r="B284" s="58" t="s">
        <v>46</v>
      </c>
      <c r="O284" s="11"/>
    </row>
    <row r="285" spans="1:45" s="58" customFormat="1" x14ac:dyDescent="0.25">
      <c r="A285" s="58" t="s">
        <v>176</v>
      </c>
      <c r="B285" s="58" t="s">
        <v>42</v>
      </c>
      <c r="C285" s="58" t="s">
        <v>40</v>
      </c>
      <c r="E285" s="58" t="s">
        <v>41</v>
      </c>
      <c r="F285" s="58">
        <v>2010</v>
      </c>
      <c r="I285" s="60">
        <v>0</v>
      </c>
      <c r="J285" s="60">
        <v>1.4819444719103994</v>
      </c>
      <c r="K285" s="60">
        <v>0.90830953937921921</v>
      </c>
      <c r="L285" s="60">
        <v>0.35858713468953679</v>
      </c>
      <c r="M285" s="60">
        <v>0</v>
      </c>
      <c r="N285" s="60">
        <v>0</v>
      </c>
      <c r="O285" s="12">
        <v>0</v>
      </c>
      <c r="P285" s="60">
        <v>1.5699752793625006</v>
      </c>
      <c r="Q285" s="60">
        <v>2.2382693604641841</v>
      </c>
      <c r="R285" s="60">
        <v>0</v>
      </c>
      <c r="S285" s="60">
        <v>0</v>
      </c>
      <c r="T285" s="60">
        <v>3.5192179660605238</v>
      </c>
      <c r="U285" s="60">
        <v>0</v>
      </c>
      <c r="V285" s="60">
        <v>11.412452985588821</v>
      </c>
      <c r="W285" s="60">
        <v>0</v>
      </c>
      <c r="X285" s="60">
        <v>0.35389954101169241</v>
      </c>
      <c r="Y285" s="60">
        <v>9.241337005987539</v>
      </c>
      <c r="Z285" s="60">
        <v>0</v>
      </c>
      <c r="AA285" s="60">
        <v>0</v>
      </c>
      <c r="AB285" s="60">
        <v>1.8227436651136899</v>
      </c>
      <c r="AC285" s="60">
        <v>7.5816305976312476E-2</v>
      </c>
      <c r="AD285" s="60">
        <v>5.3823595382817288E-3</v>
      </c>
      <c r="AE285" s="60">
        <v>0</v>
      </c>
      <c r="AF285" s="60">
        <v>0</v>
      </c>
      <c r="AG285" s="60">
        <v>0</v>
      </c>
      <c r="AH285" s="60">
        <v>0</v>
      </c>
      <c r="AI285" s="60">
        <v>0.10154517729918103</v>
      </c>
      <c r="AJ285" s="60">
        <v>0</v>
      </c>
      <c r="AK285" s="60">
        <v>1.7764933236358584</v>
      </c>
      <c r="AL285" s="60">
        <v>0</v>
      </c>
      <c r="AM285" s="60">
        <v>3.1298262276338531</v>
      </c>
      <c r="AN285" s="60">
        <v>0</v>
      </c>
      <c r="AO285" s="60">
        <v>0</v>
      </c>
      <c r="AP285" s="60">
        <v>0</v>
      </c>
      <c r="AQ285" s="60">
        <v>4.0936853362094361</v>
      </c>
      <c r="AR285" s="60">
        <v>0</v>
      </c>
      <c r="AS285" s="60"/>
    </row>
    <row r="286" spans="1:45" s="58" customFormat="1" x14ac:dyDescent="0.25">
      <c r="A286" s="58" t="s">
        <v>176</v>
      </c>
      <c r="B286" s="58" t="s">
        <v>42</v>
      </c>
      <c r="C286" s="58" t="s">
        <v>40</v>
      </c>
      <c r="E286" s="58" t="s">
        <v>41</v>
      </c>
      <c r="F286" s="58">
        <v>2020</v>
      </c>
      <c r="H286" s="72"/>
      <c r="I286" s="60">
        <v>0</v>
      </c>
      <c r="J286" s="60">
        <v>0.32506193178408327</v>
      </c>
      <c r="K286" s="60">
        <v>1.3569120345745682</v>
      </c>
      <c r="L286" s="60">
        <v>2.3173766594843626</v>
      </c>
      <c r="M286" s="60">
        <v>0</v>
      </c>
      <c r="N286" s="60">
        <v>0</v>
      </c>
      <c r="O286" s="12">
        <v>0</v>
      </c>
      <c r="P286" s="60">
        <v>1.7265001472198849</v>
      </c>
      <c r="Q286" s="60">
        <v>0</v>
      </c>
      <c r="R286" s="60">
        <v>0</v>
      </c>
      <c r="S286" s="60">
        <v>0</v>
      </c>
      <c r="T286" s="60">
        <v>3.5547380958130348</v>
      </c>
      <c r="U286" s="60">
        <v>0</v>
      </c>
      <c r="V286" s="60">
        <v>8.4751405809452223</v>
      </c>
      <c r="W286" s="60">
        <v>1.3866252869627489</v>
      </c>
      <c r="X286" s="60">
        <v>0.47312243186862835</v>
      </c>
      <c r="Y286" s="60">
        <v>12.561729204286816</v>
      </c>
      <c r="Z286" s="60">
        <v>0</v>
      </c>
      <c r="AA286" s="60">
        <v>0</v>
      </c>
      <c r="AB286" s="60">
        <v>10.439689164593341</v>
      </c>
      <c r="AC286" s="60">
        <v>0.12080389709406848</v>
      </c>
      <c r="AD286" s="60">
        <v>8.0406382574085555E-3</v>
      </c>
      <c r="AE286" s="60">
        <v>0</v>
      </c>
      <c r="AF286" s="60">
        <v>0</v>
      </c>
      <c r="AG286" s="60">
        <v>0</v>
      </c>
      <c r="AH286" s="60">
        <v>0</v>
      </c>
      <c r="AI286" s="60">
        <v>6.7587769238565534E-2</v>
      </c>
      <c r="AJ286" s="60">
        <v>0</v>
      </c>
      <c r="AK286" s="60">
        <v>2.1254937203965172</v>
      </c>
      <c r="AL286" s="60">
        <v>0.10341114952526058</v>
      </c>
      <c r="AM286" s="60">
        <v>13.991989244219349</v>
      </c>
      <c r="AN286" s="60">
        <v>0</v>
      </c>
      <c r="AO286" s="60">
        <v>0</v>
      </c>
      <c r="AP286" s="60">
        <v>2.1188998220964358E-2</v>
      </c>
      <c r="AQ286" s="60">
        <v>2.0828319217690345</v>
      </c>
      <c r="AR286" s="60">
        <v>0</v>
      </c>
      <c r="AS286" s="60"/>
    </row>
    <row r="287" spans="1:45" s="58" customFormat="1" x14ac:dyDescent="0.25">
      <c r="A287" s="58" t="s">
        <v>176</v>
      </c>
      <c r="B287" s="58" t="s">
        <v>42</v>
      </c>
      <c r="C287" s="58" t="s">
        <v>40</v>
      </c>
      <c r="E287" s="58" t="s">
        <v>41</v>
      </c>
      <c r="F287" s="58">
        <v>2030</v>
      </c>
      <c r="H287" s="72"/>
      <c r="I287" s="60">
        <v>0</v>
      </c>
      <c r="J287" s="60">
        <v>0.59786682394938284</v>
      </c>
      <c r="K287" s="60">
        <v>1.2111384063431505</v>
      </c>
      <c r="L287" s="60">
        <v>3.3562674415051093</v>
      </c>
      <c r="M287" s="60">
        <v>0</v>
      </c>
      <c r="N287" s="60">
        <v>0</v>
      </c>
      <c r="O287" s="12">
        <v>0</v>
      </c>
      <c r="P287" s="60">
        <v>2.5061164600160315</v>
      </c>
      <c r="Q287" s="60">
        <v>0</v>
      </c>
      <c r="R287" s="60">
        <v>0</v>
      </c>
      <c r="S287" s="60">
        <v>0</v>
      </c>
      <c r="T287" s="60">
        <v>4.795806693897954</v>
      </c>
      <c r="U287" s="60">
        <v>0</v>
      </c>
      <c r="V287" s="60">
        <v>11.633828415732388</v>
      </c>
      <c r="W287" s="60">
        <v>1.4368744131990003</v>
      </c>
      <c r="X287" s="60">
        <v>1.1446071479038453</v>
      </c>
      <c r="Y287" s="60">
        <v>18.357214061627236</v>
      </c>
      <c r="Z287" s="60">
        <v>0</v>
      </c>
      <c r="AA287" s="60">
        <v>0</v>
      </c>
      <c r="AB287" s="60">
        <v>10.147510521477239</v>
      </c>
      <c r="AC287" s="60">
        <v>0.58755701877607736</v>
      </c>
      <c r="AD287" s="60">
        <v>7.1768291215081005E-3</v>
      </c>
      <c r="AE287" s="60">
        <v>0</v>
      </c>
      <c r="AF287" s="60">
        <v>0</v>
      </c>
      <c r="AG287" s="60">
        <v>0</v>
      </c>
      <c r="AH287" s="60">
        <v>0</v>
      </c>
      <c r="AI287" s="60">
        <v>0.150295282393547</v>
      </c>
      <c r="AJ287" s="60">
        <v>0</v>
      </c>
      <c r="AK287" s="60">
        <v>2.7942281583814848</v>
      </c>
      <c r="AL287" s="60">
        <v>8.7563347345661763E-2</v>
      </c>
      <c r="AM287" s="60">
        <v>19.623175515798586</v>
      </c>
      <c r="AN287" s="60">
        <v>0</v>
      </c>
      <c r="AO287" s="60">
        <v>0</v>
      </c>
      <c r="AP287" s="60">
        <v>6.844813071019569E-2</v>
      </c>
      <c r="AQ287" s="60">
        <v>3.2159025067831819</v>
      </c>
      <c r="AR287" s="60">
        <v>0</v>
      </c>
      <c r="AS287" s="60"/>
    </row>
    <row r="288" spans="1:45" s="58" customFormat="1" x14ac:dyDescent="0.25">
      <c r="A288" s="58" t="s">
        <v>176</v>
      </c>
      <c r="B288" s="58" t="s">
        <v>42</v>
      </c>
      <c r="C288" s="58" t="s">
        <v>40</v>
      </c>
      <c r="E288" s="58" t="s">
        <v>41</v>
      </c>
      <c r="F288" s="58">
        <v>2040</v>
      </c>
      <c r="H288" s="72"/>
      <c r="I288" s="60">
        <v>0</v>
      </c>
      <c r="J288" s="60">
        <v>0.61989181682891414</v>
      </c>
      <c r="K288" s="60">
        <v>1.182300405422871</v>
      </c>
      <c r="L288" s="60">
        <v>3.1398506963553467</v>
      </c>
      <c r="M288" s="60">
        <v>0</v>
      </c>
      <c r="N288" s="60">
        <v>0</v>
      </c>
      <c r="O288" s="12">
        <v>0</v>
      </c>
      <c r="P288" s="60">
        <v>1.6355854078382341</v>
      </c>
      <c r="Q288" s="60">
        <v>0.30854645422912763</v>
      </c>
      <c r="R288" s="60">
        <v>0</v>
      </c>
      <c r="S288" s="60">
        <v>0</v>
      </c>
      <c r="T288" s="60">
        <v>4.4471491718445053</v>
      </c>
      <c r="U288" s="60">
        <v>0</v>
      </c>
      <c r="V288" s="60">
        <v>12.224446431892755</v>
      </c>
      <c r="W288" s="60">
        <v>0.80557329760386054</v>
      </c>
      <c r="X288" s="60">
        <v>1.1961601584487076</v>
      </c>
      <c r="Y288" s="60">
        <v>18.710746037079296</v>
      </c>
      <c r="Z288" s="60">
        <v>0</v>
      </c>
      <c r="AA288" s="60">
        <v>0</v>
      </c>
      <c r="AB288" s="60">
        <v>7.8330472795876824</v>
      </c>
      <c r="AC288" s="60">
        <v>0.96375529789018188</v>
      </c>
      <c r="AD288" s="60">
        <v>7.0059441064455833E-3</v>
      </c>
      <c r="AE288" s="60">
        <v>0</v>
      </c>
      <c r="AF288" s="60">
        <v>0</v>
      </c>
      <c r="AG288" s="60">
        <v>0</v>
      </c>
      <c r="AH288" s="60">
        <v>0</v>
      </c>
      <c r="AI288" s="60">
        <v>0.30583435055770675</v>
      </c>
      <c r="AJ288" s="60">
        <v>0</v>
      </c>
      <c r="AK288" s="60">
        <v>1.9553163309468751</v>
      </c>
      <c r="AL288" s="60">
        <v>5.9733177792612981E-2</v>
      </c>
      <c r="AM288" s="60">
        <v>21.406991795486292</v>
      </c>
      <c r="AN288" s="60">
        <v>0</v>
      </c>
      <c r="AO288" s="60">
        <v>0</v>
      </c>
      <c r="AP288" s="60">
        <v>4.749547747713876E-2</v>
      </c>
      <c r="AQ288" s="60">
        <v>2.4746036764036017</v>
      </c>
      <c r="AR288" s="60">
        <v>0</v>
      </c>
      <c r="AS288" s="60"/>
    </row>
    <row r="289" spans="1:45" s="58" customFormat="1" x14ac:dyDescent="0.25">
      <c r="A289" s="58" t="s">
        <v>176</v>
      </c>
      <c r="B289" s="58" t="s">
        <v>42</v>
      </c>
      <c r="C289" s="58" t="s">
        <v>40</v>
      </c>
      <c r="E289" s="59" t="s">
        <v>41</v>
      </c>
      <c r="F289" s="59">
        <v>2050</v>
      </c>
      <c r="G289" s="59"/>
      <c r="H289" s="73"/>
      <c r="I289" s="61">
        <v>0</v>
      </c>
      <c r="J289" s="61">
        <v>0.74138650925109595</v>
      </c>
      <c r="K289" s="61">
        <v>1.1522296226080384</v>
      </c>
      <c r="L289" s="61">
        <v>2.8576289020455614</v>
      </c>
      <c r="M289" s="61">
        <v>0</v>
      </c>
      <c r="N289" s="61">
        <v>0</v>
      </c>
      <c r="O289" s="101">
        <v>0</v>
      </c>
      <c r="P289" s="61">
        <v>0.79752844494917685</v>
      </c>
      <c r="Q289" s="61">
        <v>0.7797886239118289</v>
      </c>
      <c r="R289" s="61">
        <v>0</v>
      </c>
      <c r="S289" s="61">
        <v>0</v>
      </c>
      <c r="T289" s="61">
        <v>4.106121908637272</v>
      </c>
      <c r="U289" s="61">
        <v>0</v>
      </c>
      <c r="V289" s="61">
        <v>11.650278281318945</v>
      </c>
      <c r="W289" s="61">
        <v>0.21401029590868914</v>
      </c>
      <c r="X289" s="61">
        <v>1.1351087505923747</v>
      </c>
      <c r="Y289" s="61">
        <v>18.388052932248453</v>
      </c>
      <c r="Z289" s="61">
        <v>0</v>
      </c>
      <c r="AA289" s="61">
        <v>0</v>
      </c>
      <c r="AB289" s="61">
        <v>5.4276664720493191</v>
      </c>
      <c r="AC289" s="61">
        <v>1.4414131425047849</v>
      </c>
      <c r="AD289" s="61">
        <v>6.8277540096888896E-3</v>
      </c>
      <c r="AE289" s="61">
        <v>0</v>
      </c>
      <c r="AF289" s="61">
        <v>0</v>
      </c>
      <c r="AG289" s="61">
        <v>0</v>
      </c>
      <c r="AH289" s="61">
        <v>0</v>
      </c>
      <c r="AI289" s="61">
        <v>0.47128863686471378</v>
      </c>
      <c r="AJ289" s="61">
        <v>0</v>
      </c>
      <c r="AK289" s="61">
        <v>0.10269789700256063</v>
      </c>
      <c r="AL289" s="61">
        <v>3.2683432635511267E-2</v>
      </c>
      <c r="AM289" s="61">
        <v>22.130920365105396</v>
      </c>
      <c r="AN289" s="61">
        <v>0</v>
      </c>
      <c r="AO289" s="61">
        <v>0</v>
      </c>
      <c r="AP289" s="61">
        <v>2.9120908329766122E-2</v>
      </c>
      <c r="AQ289" s="61">
        <v>1.5777572206315102</v>
      </c>
      <c r="AR289" s="61">
        <v>0</v>
      </c>
      <c r="AS289" s="71"/>
    </row>
    <row r="290" spans="1:45" s="58" customFormat="1" x14ac:dyDescent="0.25">
      <c r="A290" s="58" t="s">
        <v>159</v>
      </c>
      <c r="E290" s="58" t="s">
        <v>45</v>
      </c>
      <c r="F290" s="58">
        <v>2010</v>
      </c>
      <c r="I290" s="60">
        <v>13.615033610912349</v>
      </c>
      <c r="J290" s="60">
        <v>11.893903411056696</v>
      </c>
      <c r="K290" s="60">
        <v>8.8014372980621598</v>
      </c>
      <c r="L290" s="60">
        <v>12.033960352679935</v>
      </c>
      <c r="M290" s="60">
        <v>14.334904003068974</v>
      </c>
      <c r="N290" s="60">
        <v>23.128773658681492</v>
      </c>
      <c r="O290" s="12">
        <v>16.972864291135405</v>
      </c>
      <c r="P290" s="60">
        <v>11.874491207586304</v>
      </c>
      <c r="Q290" s="60">
        <v>13.172548615584716</v>
      </c>
      <c r="R290" s="60">
        <v>18.226244486293094</v>
      </c>
      <c r="S290" s="60">
        <v>16.723144845898894</v>
      </c>
      <c r="T290" s="60">
        <v>15.281743250252026</v>
      </c>
      <c r="U290" s="60">
        <v>17.722905389701726</v>
      </c>
      <c r="V290" s="60">
        <v>13.361542790260156</v>
      </c>
      <c r="W290" s="60">
        <v>16.955258980934129</v>
      </c>
      <c r="X290" s="60">
        <v>10.741033164460983</v>
      </c>
      <c r="Y290" s="60">
        <v>11.659259936080543</v>
      </c>
      <c r="Z290" s="60">
        <v>17.574914331000933</v>
      </c>
      <c r="AA290" s="60">
        <v>0</v>
      </c>
      <c r="AB290" s="60">
        <v>15.252304663246072</v>
      </c>
      <c r="AC290" s="60">
        <v>13.714409696024099</v>
      </c>
      <c r="AD290" s="68">
        <v>8.8014372980621598</v>
      </c>
      <c r="AE290" s="60">
        <v>16.648655910858764</v>
      </c>
      <c r="AF290" s="60">
        <v>0</v>
      </c>
      <c r="AG290" s="60">
        <v>14.153498121566933</v>
      </c>
      <c r="AH290" s="60">
        <v>16.80173586308258</v>
      </c>
      <c r="AI290" s="60">
        <v>12.525154824312557</v>
      </c>
      <c r="AJ290" s="60">
        <v>14.961601552731947</v>
      </c>
      <c r="AK290" s="60">
        <v>11.399500566070619</v>
      </c>
      <c r="AL290" s="60">
        <v>13.326834200076572</v>
      </c>
      <c r="AM290" s="60">
        <v>17.352629453871931</v>
      </c>
      <c r="AN290" s="60">
        <v>10.59519394749425</v>
      </c>
      <c r="AO290" s="60">
        <v>14.305643177376792</v>
      </c>
      <c r="AP290" s="60">
        <v>11.244572228427865</v>
      </c>
      <c r="AQ290" s="60">
        <v>11.090162617335107</v>
      </c>
      <c r="AR290" s="60">
        <v>17.755857771064019</v>
      </c>
      <c r="AS290" s="60"/>
    </row>
    <row r="291" spans="1:45" s="58" customFormat="1" x14ac:dyDescent="0.25">
      <c r="A291" s="58" t="s">
        <v>159</v>
      </c>
      <c r="E291" s="58" t="s">
        <v>45</v>
      </c>
      <c r="F291" s="58">
        <v>2020</v>
      </c>
      <c r="I291" s="60">
        <v>13.636246792381204</v>
      </c>
      <c r="J291" s="60">
        <v>12.901551343535946</v>
      </c>
      <c r="K291" s="60">
        <v>9.4093247984893953</v>
      </c>
      <c r="L291" s="60">
        <v>13.131155389914307</v>
      </c>
      <c r="M291" s="60">
        <v>14.35761198500783</v>
      </c>
      <c r="N291" s="60">
        <v>24.510857960211471</v>
      </c>
      <c r="O291" s="12">
        <v>15.944697421048794</v>
      </c>
      <c r="P291" s="60">
        <v>12.928620119106879</v>
      </c>
      <c r="Q291" s="60">
        <v>14.340645920864748</v>
      </c>
      <c r="R291" s="60">
        <v>17.172337839521358</v>
      </c>
      <c r="S291" s="60">
        <v>15.694977975812282</v>
      </c>
      <c r="T291" s="60">
        <v>16.729118594688352</v>
      </c>
      <c r="U291" s="60">
        <v>16.668998742929993</v>
      </c>
      <c r="V291" s="60">
        <v>14.545325415931988</v>
      </c>
      <c r="W291" s="60">
        <v>18.623022826772647</v>
      </c>
      <c r="X291" s="60">
        <v>10.756557758648137</v>
      </c>
      <c r="Y291" s="60">
        <v>12.695730623104739</v>
      </c>
      <c r="Z291" s="60">
        <v>16.5210076842292</v>
      </c>
      <c r="AA291" s="60">
        <v>0</v>
      </c>
      <c r="AB291" s="60">
        <v>16.661974627383525</v>
      </c>
      <c r="AC291" s="60">
        <v>15.014412281109975</v>
      </c>
      <c r="AD291" s="68">
        <v>9.4093247984893953</v>
      </c>
      <c r="AE291" s="60">
        <v>15.620489040772151</v>
      </c>
      <c r="AF291" s="60">
        <v>0</v>
      </c>
      <c r="AG291" s="60">
        <v>14.176839088579914</v>
      </c>
      <c r="AH291" s="60">
        <v>15.773568992995967</v>
      </c>
      <c r="AI291" s="60">
        <v>13.589983294352779</v>
      </c>
      <c r="AJ291" s="60">
        <v>14.131809940315691</v>
      </c>
      <c r="AK291" s="60">
        <v>12.405638533498994</v>
      </c>
      <c r="AL291" s="60">
        <v>14.562001971069161</v>
      </c>
      <c r="AM291" s="60">
        <v>19.113345453150746</v>
      </c>
      <c r="AN291" s="60">
        <v>10.610136475526883</v>
      </c>
      <c r="AO291" s="60">
        <v>15.572167663338023</v>
      </c>
      <c r="AP291" s="60">
        <v>12.205978486460044</v>
      </c>
      <c r="AQ291" s="60">
        <v>12.04810051607344</v>
      </c>
      <c r="AR291" s="60">
        <v>16.701951124292272</v>
      </c>
      <c r="AS291" s="60"/>
    </row>
    <row r="292" spans="1:45" s="58" customFormat="1" x14ac:dyDescent="0.25">
      <c r="A292" s="58" t="s">
        <v>159</v>
      </c>
      <c r="E292" s="58" t="s">
        <v>45</v>
      </c>
      <c r="F292" s="58">
        <v>2030</v>
      </c>
      <c r="I292" s="60">
        <v>14.937111745477923</v>
      </c>
      <c r="J292" s="60">
        <v>17.256467121738492</v>
      </c>
      <c r="K292" s="60">
        <v>12.036530970062783</v>
      </c>
      <c r="L292" s="60">
        <v>17.913611537213168</v>
      </c>
      <c r="M292" s="60">
        <v>15.750143223341114</v>
      </c>
      <c r="N292" s="60">
        <v>24.473878166026537</v>
      </c>
      <c r="O292" s="12">
        <v>16.578777749779007</v>
      </c>
      <c r="P292" s="60">
        <v>17.522477639096081</v>
      </c>
      <c r="Q292" s="60">
        <v>19.389001821048822</v>
      </c>
      <c r="R292" s="60">
        <v>17.825711517245207</v>
      </c>
      <c r="S292" s="60">
        <v>16.329058304542496</v>
      </c>
      <c r="T292" s="60">
        <v>22.984475769846185</v>
      </c>
      <c r="U292" s="60">
        <v>17.322372420653842</v>
      </c>
      <c r="V292" s="60">
        <v>19.661471113582696</v>
      </c>
      <c r="W292" s="60">
        <v>25.83086879405192</v>
      </c>
      <c r="X292" s="60">
        <v>11.708579053463021</v>
      </c>
      <c r="Y292" s="60">
        <v>17.212634208422596</v>
      </c>
      <c r="Z292" s="60">
        <v>17.174381361953049</v>
      </c>
      <c r="AA292" s="60">
        <v>0</v>
      </c>
      <c r="AB292" s="60">
        <v>22.754374334666025</v>
      </c>
      <c r="AC292" s="60">
        <v>20.679778809087601</v>
      </c>
      <c r="AD292" s="68">
        <v>12.036530970062783</v>
      </c>
      <c r="AE292" s="60">
        <v>16.254569369502367</v>
      </c>
      <c r="AF292" s="60">
        <v>0</v>
      </c>
      <c r="AG292" s="60">
        <v>15.608187139939247</v>
      </c>
      <c r="AH292" s="60">
        <v>16.407649321726183</v>
      </c>
      <c r="AI292" s="60">
        <v>18.192025491618832</v>
      </c>
      <c r="AJ292" s="60">
        <v>14.600867552937629</v>
      </c>
      <c r="AK292" s="60">
        <v>16.790353170677658</v>
      </c>
      <c r="AL292" s="60">
        <v>19.900227199585313</v>
      </c>
      <c r="AM292" s="60">
        <v>26.787958232683117</v>
      </c>
      <c r="AN292" s="60">
        <v>11.526463479887768</v>
      </c>
      <c r="AO292" s="60">
        <v>21.045912301330414</v>
      </c>
      <c r="AP292" s="60">
        <v>16.395753873471246</v>
      </c>
      <c r="AQ292" s="60">
        <v>16.222760912640933</v>
      </c>
      <c r="AR292" s="60">
        <v>17.355324802016113</v>
      </c>
      <c r="AS292" s="60"/>
    </row>
    <row r="293" spans="1:45" s="58" customFormat="1" x14ac:dyDescent="0.25">
      <c r="A293" s="58" t="s">
        <v>159</v>
      </c>
      <c r="E293" s="58" t="s">
        <v>45</v>
      </c>
      <c r="F293" s="58">
        <v>2040</v>
      </c>
      <c r="I293" s="60">
        <v>17.191925088850557</v>
      </c>
      <c r="J293" s="60">
        <v>17.678902892991513</v>
      </c>
      <c r="K293" s="60">
        <v>12.291375362435248</v>
      </c>
      <c r="L293" s="60">
        <v>18.390808880222377</v>
      </c>
      <c r="M293" s="60">
        <v>18.163843438557574</v>
      </c>
      <c r="N293" s="60">
        <v>27.791509308631451</v>
      </c>
      <c r="O293" s="12">
        <v>18.165685022734252</v>
      </c>
      <c r="P293" s="60">
        <v>17.980854778750427</v>
      </c>
      <c r="Q293" s="60">
        <v>19.878702707786573</v>
      </c>
      <c r="R293" s="60">
        <v>19.45063673443688</v>
      </c>
      <c r="S293" s="60">
        <v>17.91596557749774</v>
      </c>
      <c r="T293" s="60">
        <v>23.591258258264713</v>
      </c>
      <c r="U293" s="60">
        <v>18.947297637845512</v>
      </c>
      <c r="V293" s="60">
        <v>20.157747749849094</v>
      </c>
      <c r="W293" s="60">
        <v>26.530044650793133</v>
      </c>
      <c r="X293" s="60">
        <v>13.358735215802094</v>
      </c>
      <c r="Y293" s="60">
        <v>17.663332850364217</v>
      </c>
      <c r="Z293" s="60">
        <v>18.799306579144719</v>
      </c>
      <c r="AA293" s="60">
        <v>0</v>
      </c>
      <c r="AB293" s="60">
        <v>23.345349614144308</v>
      </c>
      <c r="AC293" s="60">
        <v>21.245071592524631</v>
      </c>
      <c r="AD293" s="68">
        <v>12.291375362435248</v>
      </c>
      <c r="AE293" s="60">
        <v>17.841476642457607</v>
      </c>
      <c r="AF293" s="60">
        <v>0</v>
      </c>
      <c r="AG293" s="60">
        <v>18.08916925690114</v>
      </c>
      <c r="AH293" s="60">
        <v>17.994556594681423</v>
      </c>
      <c r="AI293" s="60">
        <v>18.638433032878655</v>
      </c>
      <c r="AJ293" s="60">
        <v>15.90293719181558</v>
      </c>
      <c r="AK293" s="60">
        <v>17.227861940778833</v>
      </c>
      <c r="AL293" s="60">
        <v>20.41804600628134</v>
      </c>
      <c r="AM293" s="60">
        <v>27.553737303984345</v>
      </c>
      <c r="AN293" s="60">
        <v>13.114750066752235</v>
      </c>
      <c r="AO293" s="60">
        <v>21.576876768970887</v>
      </c>
      <c r="AP293" s="60">
        <v>16.813811518780387</v>
      </c>
      <c r="AQ293" s="60">
        <v>16.639310377503609</v>
      </c>
      <c r="AR293" s="60">
        <v>18.980250019207791</v>
      </c>
      <c r="AS293" s="60"/>
    </row>
    <row r="294" spans="1:45" s="58" customFormat="1" x14ac:dyDescent="0.25">
      <c r="A294" s="58" t="s">
        <v>159</v>
      </c>
      <c r="E294" s="58" t="s">
        <v>45</v>
      </c>
      <c r="F294" s="58">
        <v>2050</v>
      </c>
      <c r="I294" s="60">
        <v>19.446738432223185</v>
      </c>
      <c r="J294" s="60">
        <v>18.101338664244523</v>
      </c>
      <c r="K294" s="60">
        <v>12.546219754807714</v>
      </c>
      <c r="L294" s="60">
        <v>18.868006223231585</v>
      </c>
      <c r="M294" s="60">
        <v>20.577543653774033</v>
      </c>
      <c r="N294" s="60">
        <v>31.109140451236364</v>
      </c>
      <c r="O294" s="12">
        <v>19.752592295689492</v>
      </c>
      <c r="P294" s="60">
        <v>18.439231918404769</v>
      </c>
      <c r="Q294" s="60">
        <v>20.368403594524324</v>
      </c>
      <c r="R294" s="60">
        <v>21.075561951628551</v>
      </c>
      <c r="S294" s="60">
        <v>19.502872850452981</v>
      </c>
      <c r="T294" s="60">
        <v>24.198040746683262</v>
      </c>
      <c r="U294" s="60">
        <v>20.572222855037182</v>
      </c>
      <c r="V294" s="60">
        <v>20.654024386115513</v>
      </c>
      <c r="W294" s="60">
        <v>27.229220507534347</v>
      </c>
      <c r="X294" s="60">
        <v>15.008891378141167</v>
      </c>
      <c r="Y294" s="60">
        <v>18.114031492305845</v>
      </c>
      <c r="Z294" s="60">
        <v>20.42423179633639</v>
      </c>
      <c r="AA294" s="60">
        <v>0</v>
      </c>
      <c r="AB294" s="60">
        <v>23.936324893622558</v>
      </c>
      <c r="AC294" s="60">
        <v>21.810364375961669</v>
      </c>
      <c r="AD294" s="68">
        <v>12.546219754807714</v>
      </c>
      <c r="AE294" s="60">
        <v>19.428383915412851</v>
      </c>
      <c r="AF294" s="60">
        <v>0</v>
      </c>
      <c r="AG294" s="60">
        <v>20.570151373863034</v>
      </c>
      <c r="AH294" s="60">
        <v>19.581463867636664</v>
      </c>
      <c r="AI294" s="60">
        <v>19.084840574138489</v>
      </c>
      <c r="AJ294" s="60">
        <v>17.205006830693524</v>
      </c>
      <c r="AK294" s="60">
        <v>17.665370710880005</v>
      </c>
      <c r="AL294" s="60">
        <v>20.935864812977368</v>
      </c>
      <c r="AM294" s="60">
        <v>28.319516375285581</v>
      </c>
      <c r="AN294" s="60">
        <v>14.703036653616701</v>
      </c>
      <c r="AO294" s="60">
        <v>22.10784123661136</v>
      </c>
      <c r="AP294" s="60">
        <v>17.231869164089524</v>
      </c>
      <c r="AQ294" s="60">
        <v>17.055859842366285</v>
      </c>
      <c r="AR294" s="60">
        <v>20.60517523639945</v>
      </c>
      <c r="AS294" s="60"/>
    </row>
    <row r="295" spans="1:45" s="58" customFormat="1" x14ac:dyDescent="0.25">
      <c r="B295" s="58" t="s">
        <v>46</v>
      </c>
      <c r="O295" s="11"/>
    </row>
    <row r="296" spans="1:45" s="58" customFormat="1" x14ac:dyDescent="0.25">
      <c r="A296" s="58" t="s">
        <v>177</v>
      </c>
      <c r="B296" s="58" t="s">
        <v>42</v>
      </c>
      <c r="C296" s="58" t="s">
        <v>40</v>
      </c>
      <c r="E296" s="58" t="s">
        <v>41</v>
      </c>
      <c r="F296" s="58">
        <v>2010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12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  <c r="AM296" s="60">
        <v>0</v>
      </c>
      <c r="AN296" s="60">
        <v>0</v>
      </c>
      <c r="AO296" s="60">
        <v>0</v>
      </c>
      <c r="AP296" s="60">
        <v>0</v>
      </c>
      <c r="AQ296" s="60">
        <v>0</v>
      </c>
      <c r="AR296" s="60">
        <v>2.7239804804773526</v>
      </c>
      <c r="AS296" s="60"/>
    </row>
    <row r="297" spans="1:45" s="58" customFormat="1" x14ac:dyDescent="0.25">
      <c r="A297" s="58" t="s">
        <v>177</v>
      </c>
      <c r="B297" s="58" t="s">
        <v>42</v>
      </c>
      <c r="C297" s="58" t="s">
        <v>40</v>
      </c>
      <c r="E297" s="58" t="s">
        <v>41</v>
      </c>
      <c r="F297" s="58">
        <v>2020</v>
      </c>
      <c r="H297" s="72"/>
      <c r="I297" s="60">
        <v>0</v>
      </c>
      <c r="J297" s="60">
        <v>7.1534416975873136E-2</v>
      </c>
      <c r="K297" s="60">
        <v>0</v>
      </c>
      <c r="L297" s="60">
        <v>1.2430682349629532E-5</v>
      </c>
      <c r="M297" s="60">
        <v>0</v>
      </c>
      <c r="N297" s="60">
        <v>0</v>
      </c>
      <c r="O297" s="12">
        <v>0</v>
      </c>
      <c r="P297" s="60">
        <v>0.11855025499532251</v>
      </c>
      <c r="Q297" s="60">
        <v>2.9784003237557758E-2</v>
      </c>
      <c r="R297" s="60">
        <v>0</v>
      </c>
      <c r="S297" s="60">
        <v>3.9410897428857113E-3</v>
      </c>
      <c r="T297" s="60">
        <v>3.1577168678829781</v>
      </c>
      <c r="U297" s="60">
        <v>0.13391464850139337</v>
      </c>
      <c r="V297" s="60">
        <v>0</v>
      </c>
      <c r="W297" s="60">
        <v>0</v>
      </c>
      <c r="X297" s="60">
        <v>7.1789536235389469E-4</v>
      </c>
      <c r="Y297" s="60">
        <v>0</v>
      </c>
      <c r="Z297" s="60">
        <v>7.6846866940667405E-2</v>
      </c>
      <c r="AA297" s="60">
        <v>0</v>
      </c>
      <c r="AB297" s="60">
        <v>0</v>
      </c>
      <c r="AC297" s="60">
        <v>1.6268884383910608E-3</v>
      </c>
      <c r="AD297" s="60">
        <v>0</v>
      </c>
      <c r="AE297" s="60">
        <v>2.894653223402792E-3</v>
      </c>
      <c r="AF297" s="60">
        <v>0</v>
      </c>
      <c r="AG297" s="60">
        <v>0</v>
      </c>
      <c r="AH297" s="60">
        <v>0</v>
      </c>
      <c r="AI297" s="60">
        <v>6.8060949530638334E-2</v>
      </c>
      <c r="AJ297" s="60">
        <v>0</v>
      </c>
      <c r="AK297" s="60">
        <v>5.6322233421617018E-2</v>
      </c>
      <c r="AL297" s="60">
        <v>0</v>
      </c>
      <c r="AM297" s="60">
        <v>4.9539940204369609E-3</v>
      </c>
      <c r="AN297" s="60">
        <v>0</v>
      </c>
      <c r="AO297" s="60">
        <v>7.5847323883665746E-2</v>
      </c>
      <c r="AP297" s="60">
        <v>0</v>
      </c>
      <c r="AQ297" s="60">
        <v>6.8292323186234884E-5</v>
      </c>
      <c r="AR297" s="60">
        <v>3.1092594194084913</v>
      </c>
      <c r="AS297" s="60"/>
    </row>
    <row r="298" spans="1:45" s="58" customFormat="1" x14ac:dyDescent="0.25">
      <c r="A298" s="58" t="s">
        <v>177</v>
      </c>
      <c r="B298" s="58" t="s">
        <v>42</v>
      </c>
      <c r="C298" s="58" t="s">
        <v>40</v>
      </c>
      <c r="E298" s="58" t="s">
        <v>41</v>
      </c>
      <c r="F298" s="58">
        <v>2030</v>
      </c>
      <c r="H298" s="72"/>
      <c r="I298" s="60">
        <v>0</v>
      </c>
      <c r="J298" s="60">
        <v>0.13955334469271513</v>
      </c>
      <c r="K298" s="60">
        <v>0</v>
      </c>
      <c r="L298" s="60">
        <v>4.6342904756534187E-4</v>
      </c>
      <c r="M298" s="60">
        <v>0</v>
      </c>
      <c r="N298" s="60">
        <v>0</v>
      </c>
      <c r="O298" s="12">
        <v>0</v>
      </c>
      <c r="P298" s="60">
        <v>0.28202480685106546</v>
      </c>
      <c r="Q298" s="60">
        <v>1.1351307143903512E-2</v>
      </c>
      <c r="R298" s="60">
        <v>0</v>
      </c>
      <c r="S298" s="60">
        <v>5.8012175513061414E-3</v>
      </c>
      <c r="T298" s="60">
        <v>3.4628126702386619</v>
      </c>
      <c r="U298" s="60">
        <v>0.10050589000947972</v>
      </c>
      <c r="V298" s="60">
        <v>2.8198812728705207E-3</v>
      </c>
      <c r="W298" s="60">
        <v>1.0661904567659274E-3</v>
      </c>
      <c r="X298" s="60">
        <v>5.5075858353591689E-4</v>
      </c>
      <c r="Y298" s="60">
        <v>3.5936144523829035E-3</v>
      </c>
      <c r="Z298" s="60">
        <v>7.9673036623211804E-2</v>
      </c>
      <c r="AA298" s="60">
        <v>0</v>
      </c>
      <c r="AB298" s="60">
        <v>0</v>
      </c>
      <c r="AC298" s="60">
        <v>3.5143098738606524E-3</v>
      </c>
      <c r="AD298" s="60">
        <v>0</v>
      </c>
      <c r="AE298" s="60">
        <v>2.9593625455843894E-3</v>
      </c>
      <c r="AF298" s="60">
        <v>0</v>
      </c>
      <c r="AG298" s="60">
        <v>0</v>
      </c>
      <c r="AH298" s="60">
        <v>0</v>
      </c>
      <c r="AI298" s="60">
        <v>9.6832724722258331E-2</v>
      </c>
      <c r="AJ298" s="60">
        <v>0</v>
      </c>
      <c r="AK298" s="60">
        <v>7.4136239669138999E-4</v>
      </c>
      <c r="AL298" s="60">
        <v>0</v>
      </c>
      <c r="AM298" s="60">
        <v>6.1508724951078201E-3</v>
      </c>
      <c r="AN298" s="60">
        <v>0</v>
      </c>
      <c r="AO298" s="60">
        <v>7.362776954706933E-2</v>
      </c>
      <c r="AP298" s="60">
        <v>0</v>
      </c>
      <c r="AQ298" s="60">
        <v>0</v>
      </c>
      <c r="AR298" s="60">
        <v>6.5418775166978618</v>
      </c>
      <c r="AS298" s="60"/>
    </row>
    <row r="299" spans="1:45" s="58" customFormat="1" x14ac:dyDescent="0.25">
      <c r="A299" s="58" t="s">
        <v>177</v>
      </c>
      <c r="B299" s="58" t="s">
        <v>42</v>
      </c>
      <c r="C299" s="58" t="s">
        <v>40</v>
      </c>
      <c r="E299" s="58" t="s">
        <v>41</v>
      </c>
      <c r="F299" s="58">
        <v>2040</v>
      </c>
      <c r="H299" s="72"/>
      <c r="I299" s="60">
        <v>0</v>
      </c>
      <c r="J299" s="60">
        <v>0.13634579634731231</v>
      </c>
      <c r="K299" s="60">
        <v>0</v>
      </c>
      <c r="L299" s="60">
        <v>6.9514194892704277E-4</v>
      </c>
      <c r="M299" s="60">
        <v>0</v>
      </c>
      <c r="N299" s="60">
        <v>0</v>
      </c>
      <c r="O299" s="12">
        <v>0</v>
      </c>
      <c r="P299" s="60">
        <v>0.20097183345474742</v>
      </c>
      <c r="Q299" s="60">
        <v>0.13432982030644292</v>
      </c>
      <c r="R299" s="60">
        <v>0</v>
      </c>
      <c r="S299" s="60">
        <v>9.0605528915162891E-3</v>
      </c>
      <c r="T299" s="60">
        <v>3.2597540727914693</v>
      </c>
      <c r="U299" s="60">
        <v>8.2467604695666358E-2</v>
      </c>
      <c r="V299" s="60">
        <v>0</v>
      </c>
      <c r="W299" s="60">
        <v>1.0749209374836019E-2</v>
      </c>
      <c r="X299" s="60">
        <v>4.9625047378027592E-4</v>
      </c>
      <c r="Y299" s="60">
        <v>5.2882253109898516E-3</v>
      </c>
      <c r="Z299" s="60">
        <v>7.8926602865578302E-2</v>
      </c>
      <c r="AA299" s="60">
        <v>0</v>
      </c>
      <c r="AB299" s="60">
        <v>0</v>
      </c>
      <c r="AC299" s="60">
        <v>1.5252981897248843E-2</v>
      </c>
      <c r="AD299" s="60">
        <v>0</v>
      </c>
      <c r="AE299" s="60">
        <v>2.665764200804787E-3</v>
      </c>
      <c r="AF299" s="60">
        <v>0</v>
      </c>
      <c r="AG299" s="60">
        <v>0</v>
      </c>
      <c r="AH299" s="60">
        <v>0</v>
      </c>
      <c r="AI299" s="60">
        <v>8.5900250438367715E-2</v>
      </c>
      <c r="AJ299" s="60">
        <v>0</v>
      </c>
      <c r="AK299" s="60">
        <v>0</v>
      </c>
      <c r="AL299" s="60">
        <v>0</v>
      </c>
      <c r="AM299" s="60">
        <v>6.1485347409837915E-3</v>
      </c>
      <c r="AN299" s="60">
        <v>0</v>
      </c>
      <c r="AO299" s="60">
        <v>6.2140830678407893E-2</v>
      </c>
      <c r="AP299" s="60">
        <v>0</v>
      </c>
      <c r="AQ299" s="60">
        <v>0</v>
      </c>
      <c r="AR299" s="60">
        <v>5.2298874969783258</v>
      </c>
      <c r="AS299" s="60"/>
    </row>
    <row r="300" spans="1:45" s="58" customFormat="1" x14ac:dyDescent="0.25">
      <c r="A300" s="58" t="s">
        <v>177</v>
      </c>
      <c r="B300" s="58" t="s">
        <v>42</v>
      </c>
      <c r="C300" s="58" t="s">
        <v>40</v>
      </c>
      <c r="E300" s="59" t="s">
        <v>41</v>
      </c>
      <c r="F300" s="59">
        <v>2050</v>
      </c>
      <c r="G300" s="59"/>
      <c r="H300" s="73"/>
      <c r="I300" s="61">
        <v>0</v>
      </c>
      <c r="J300" s="61">
        <v>0.13348550399875878</v>
      </c>
      <c r="K300" s="61">
        <v>0</v>
      </c>
      <c r="L300" s="61">
        <v>8.9838078168537393E-4</v>
      </c>
      <c r="M300" s="61">
        <v>0</v>
      </c>
      <c r="N300" s="61">
        <v>0</v>
      </c>
      <c r="O300" s="101">
        <v>0</v>
      </c>
      <c r="P300" s="61">
        <v>0.10605576409339672</v>
      </c>
      <c r="Q300" s="61">
        <v>0.24638965791993123</v>
      </c>
      <c r="R300" s="61">
        <v>0</v>
      </c>
      <c r="S300" s="61">
        <v>1.186675660331583E-2</v>
      </c>
      <c r="T300" s="61">
        <v>3.0592651412495426</v>
      </c>
      <c r="U300" s="61">
        <v>7.7890225554305442E-2</v>
      </c>
      <c r="V300" s="61">
        <v>0</v>
      </c>
      <c r="W300" s="61">
        <v>1.7900554381465473E-2</v>
      </c>
      <c r="X300" s="61">
        <v>4.9681607191634513E-4</v>
      </c>
      <c r="Y300" s="61">
        <v>6.7895782649560112E-3</v>
      </c>
      <c r="Z300" s="61">
        <v>7.465850290239609E-2</v>
      </c>
      <c r="AA300" s="61">
        <v>0</v>
      </c>
      <c r="AB300" s="61">
        <v>0</v>
      </c>
      <c r="AC300" s="61">
        <v>2.4085422022164685E-2</v>
      </c>
      <c r="AD300" s="61">
        <v>0</v>
      </c>
      <c r="AE300" s="61">
        <v>2.6682826604260057E-3</v>
      </c>
      <c r="AF300" s="61">
        <v>0</v>
      </c>
      <c r="AG300" s="61">
        <v>0</v>
      </c>
      <c r="AH300" s="61">
        <v>0</v>
      </c>
      <c r="AI300" s="61">
        <v>7.4876082105081163E-2</v>
      </c>
      <c r="AJ300" s="61">
        <v>0</v>
      </c>
      <c r="AK300" s="61">
        <v>0</v>
      </c>
      <c r="AL300" s="61">
        <v>0</v>
      </c>
      <c r="AM300" s="61">
        <v>6.5978158318700702E-3</v>
      </c>
      <c r="AN300" s="61">
        <v>0</v>
      </c>
      <c r="AO300" s="61">
        <v>5.9148416813504308E-2</v>
      </c>
      <c r="AP300" s="61">
        <v>0</v>
      </c>
      <c r="AQ300" s="61">
        <v>0</v>
      </c>
      <c r="AR300" s="61">
        <v>3.9232240460420864</v>
      </c>
      <c r="AS300" s="71"/>
    </row>
    <row r="301" spans="1:45" s="58" customFormat="1" x14ac:dyDescent="0.25">
      <c r="A301" s="58" t="s">
        <v>160</v>
      </c>
      <c r="E301" s="58" t="s">
        <v>45</v>
      </c>
      <c r="F301" s="58">
        <v>2010</v>
      </c>
      <c r="I301" s="60">
        <v>15.678711084742195</v>
      </c>
      <c r="J301" s="60">
        <v>10.75538554220012</v>
      </c>
      <c r="K301" s="60">
        <v>11.420892805888995</v>
      </c>
      <c r="L301" s="60">
        <v>10.251458555926831</v>
      </c>
      <c r="M301" s="60">
        <v>15.442557852547214</v>
      </c>
      <c r="N301" s="60">
        <v>15.73420128977568</v>
      </c>
      <c r="O301" s="12">
        <v>33.613647513439822</v>
      </c>
      <c r="P301" s="60">
        <v>10.178246465461948</v>
      </c>
      <c r="Q301" s="60">
        <v>12.800880117939981</v>
      </c>
      <c r="R301" s="60">
        <v>13.556227942372953</v>
      </c>
      <c r="S301" s="60">
        <v>8.643530112354604</v>
      </c>
      <c r="T301" s="60">
        <v>12.673507866214889</v>
      </c>
      <c r="U301" s="60">
        <v>11.332009258763428</v>
      </c>
      <c r="V301" s="60">
        <v>9.7176552349082002</v>
      </c>
      <c r="W301" s="60">
        <v>13.825902735029048</v>
      </c>
      <c r="X301" s="60">
        <v>14.033745138449328</v>
      </c>
      <c r="Y301" s="60">
        <v>11.578580026058489</v>
      </c>
      <c r="Z301" s="60">
        <v>10.917735089121717</v>
      </c>
      <c r="AA301" s="60">
        <v>0</v>
      </c>
      <c r="AB301" s="60">
        <v>16.394651661070252</v>
      </c>
      <c r="AC301" s="60">
        <v>10.002776763391976</v>
      </c>
      <c r="AD301" s="68">
        <v>11.420892805888995</v>
      </c>
      <c r="AE301" s="60">
        <v>9.0010093972793186</v>
      </c>
      <c r="AF301" s="60">
        <v>0</v>
      </c>
      <c r="AG301" s="60">
        <v>9.886101275896527</v>
      </c>
      <c r="AH301" s="60">
        <v>13.269670741454924</v>
      </c>
      <c r="AI301" s="60">
        <v>10.093393942866772</v>
      </c>
      <c r="AJ301" s="60">
        <v>17.518928485852204</v>
      </c>
      <c r="AK301" s="60">
        <v>9.6891348934430503</v>
      </c>
      <c r="AL301" s="60">
        <v>12.664187102588603</v>
      </c>
      <c r="AM301" s="60">
        <v>16.216474904223301</v>
      </c>
      <c r="AN301" s="60">
        <v>13.603688117539861</v>
      </c>
      <c r="AO301" s="60">
        <v>11.718393119824173</v>
      </c>
      <c r="AP301" s="60">
        <v>13.258653976865816</v>
      </c>
      <c r="AQ301" s="60">
        <v>10.387344902687506</v>
      </c>
      <c r="AR301" s="60">
        <v>12.455727805997475</v>
      </c>
      <c r="AS301" s="60"/>
    </row>
    <row r="302" spans="1:45" s="58" customFormat="1" x14ac:dyDescent="0.25">
      <c r="A302" s="58" t="s">
        <v>160</v>
      </c>
      <c r="E302" s="58" t="s">
        <v>45</v>
      </c>
      <c r="F302" s="58">
        <v>2020</v>
      </c>
      <c r="I302" s="60">
        <v>15.161186278663141</v>
      </c>
      <c r="J302" s="60">
        <v>12.22770034189486</v>
      </c>
      <c r="K302" s="60">
        <v>13.011771077392043</v>
      </c>
      <c r="L302" s="60">
        <v>12.126534645140422</v>
      </c>
      <c r="M302" s="60">
        <v>14.934985758203711</v>
      </c>
      <c r="N302" s="60">
        <v>17.330755168289812</v>
      </c>
      <c r="O302" s="12">
        <v>41.548327218531604</v>
      </c>
      <c r="P302" s="60">
        <v>11.983647620566398</v>
      </c>
      <c r="Q302" s="60">
        <v>14.70913667118254</v>
      </c>
      <c r="R302" s="60">
        <v>15.477665326428474</v>
      </c>
      <c r="S302" s="60">
        <v>10.043617111271059</v>
      </c>
      <c r="T302" s="60">
        <v>14.581564902335909</v>
      </c>
      <c r="U302" s="60">
        <v>12.887716987414839</v>
      </c>
      <c r="V302" s="60">
        <v>10.957168880286677</v>
      </c>
      <c r="W302" s="60">
        <v>15.99814831813063</v>
      </c>
      <c r="X302" s="60">
        <v>13.579880235291958</v>
      </c>
      <c r="Y302" s="60">
        <v>13.773285492650443</v>
      </c>
      <c r="Z302" s="60">
        <v>12.416851042765147</v>
      </c>
      <c r="AA302" s="60">
        <v>0</v>
      </c>
      <c r="AB302" s="60">
        <v>19.035653692845266</v>
      </c>
      <c r="AC302" s="60">
        <v>11.801121673749018</v>
      </c>
      <c r="AD302" s="68">
        <v>13.011771077392043</v>
      </c>
      <c r="AE302" s="60">
        <v>10.515282922825453</v>
      </c>
      <c r="AF302" s="60">
        <v>0</v>
      </c>
      <c r="AG302" s="60">
        <v>9.5922141550662872</v>
      </c>
      <c r="AH302" s="60">
        <v>11.768904758608068</v>
      </c>
      <c r="AI302" s="60">
        <v>11.38814183961618</v>
      </c>
      <c r="AJ302" s="60">
        <v>16.492571791658122</v>
      </c>
      <c r="AK302" s="60">
        <v>11.388195992803077</v>
      </c>
      <c r="AL302" s="60">
        <v>14.624708242719432</v>
      </c>
      <c r="AM302" s="60">
        <v>19.681278562111302</v>
      </c>
      <c r="AN302" s="60">
        <v>13.173615451095959</v>
      </c>
      <c r="AO302" s="60">
        <v>13.3232344705562</v>
      </c>
      <c r="AP302" s="60">
        <v>15.846597014855938</v>
      </c>
      <c r="AQ302" s="60">
        <v>12.249686892200513</v>
      </c>
      <c r="AR302" s="60">
        <v>14.243250437318517</v>
      </c>
      <c r="AS302" s="60"/>
    </row>
    <row r="303" spans="1:45" s="58" customFormat="1" x14ac:dyDescent="0.25">
      <c r="A303" s="58" t="s">
        <v>160</v>
      </c>
      <c r="E303" s="58" t="s">
        <v>45</v>
      </c>
      <c r="F303" s="58">
        <v>2030</v>
      </c>
      <c r="I303" s="60">
        <v>16.897685844627421</v>
      </c>
      <c r="J303" s="60">
        <v>17.32934109335396</v>
      </c>
      <c r="K303" s="60">
        <v>18.524239893295746</v>
      </c>
      <c r="L303" s="60">
        <v>17.724682289956515</v>
      </c>
      <c r="M303" s="60">
        <v>16.638090056142314</v>
      </c>
      <c r="N303" s="60">
        <v>16.177926639531716</v>
      </c>
      <c r="O303" s="12">
        <v>65.237098629295062</v>
      </c>
      <c r="P303" s="60">
        <v>17.37362388395016</v>
      </c>
      <c r="Q303" s="60">
        <v>21.321336316448313</v>
      </c>
      <c r="R303" s="60">
        <v>22.135537176869018</v>
      </c>
      <c r="S303" s="60">
        <v>14.223538936121848</v>
      </c>
      <c r="T303" s="60">
        <v>21.193073211293715</v>
      </c>
      <c r="U303" s="60">
        <v>18.278318200887298</v>
      </c>
      <c r="V303" s="60">
        <v>15.252142568361766</v>
      </c>
      <c r="W303" s="60">
        <v>23.525082497713505</v>
      </c>
      <c r="X303" s="60">
        <v>15.102775752726924</v>
      </c>
      <c r="Y303" s="60">
        <v>20.325519236715412</v>
      </c>
      <c r="Z303" s="60">
        <v>17.61135906635867</v>
      </c>
      <c r="AA303" s="60">
        <v>0</v>
      </c>
      <c r="AB303" s="60">
        <v>28.186851244335806</v>
      </c>
      <c r="AC303" s="60">
        <v>17.170031709502638</v>
      </c>
      <c r="AD303" s="68">
        <v>18.524239893295746</v>
      </c>
      <c r="AE303" s="60">
        <v>15.036105531079478</v>
      </c>
      <c r="AF303" s="60">
        <v>0</v>
      </c>
      <c r="AG303" s="60">
        <v>10.57832120108535</v>
      </c>
      <c r="AH303" s="60">
        <v>12.384893435881333</v>
      </c>
      <c r="AI303" s="60">
        <v>15.874504833652672</v>
      </c>
      <c r="AJ303" s="60">
        <v>16.894260130513235</v>
      </c>
      <c r="AK303" s="60">
        <v>16.460696899151205</v>
      </c>
      <c r="AL303" s="60">
        <v>21.41800716538339</v>
      </c>
      <c r="AM303" s="60">
        <v>30.025649411238192</v>
      </c>
      <c r="AN303" s="60">
        <v>14.616678643121695</v>
      </c>
      <c r="AO303" s="60">
        <v>18.884086019571871</v>
      </c>
      <c r="AP303" s="60">
        <v>23.57283088056376</v>
      </c>
      <c r="AQ303" s="60">
        <v>17.809658474913537</v>
      </c>
      <c r="AR303" s="60">
        <v>20.437101305348584</v>
      </c>
      <c r="AS303" s="60"/>
    </row>
    <row r="304" spans="1:45" s="58" customFormat="1" x14ac:dyDescent="0.25">
      <c r="A304" s="58" t="s">
        <v>160</v>
      </c>
      <c r="E304" s="58" t="s">
        <v>45</v>
      </c>
      <c r="F304" s="58">
        <v>2040</v>
      </c>
      <c r="I304" s="60">
        <v>19.916062325556531</v>
      </c>
      <c r="J304" s="60">
        <v>18.52263407254911</v>
      </c>
      <c r="K304" s="60">
        <v>19.813627103512143</v>
      </c>
      <c r="L304" s="60">
        <v>18.507774846900869</v>
      </c>
      <c r="M304" s="60">
        <v>19.598419018051704</v>
      </c>
      <c r="N304" s="60">
        <v>20.649631563295518</v>
      </c>
      <c r="O304" s="12">
        <v>68.550911833399056</v>
      </c>
      <c r="P304" s="60">
        <v>18.12762560914274</v>
      </c>
      <c r="Q304" s="60">
        <v>22.867954708085477</v>
      </c>
      <c r="R304" s="60">
        <v>23.692838469250194</v>
      </c>
      <c r="S304" s="60">
        <v>14.808266607098458</v>
      </c>
      <c r="T304" s="60">
        <v>22.739529896765593</v>
      </c>
      <c r="U304" s="60">
        <v>19.539200120069438</v>
      </c>
      <c r="V304" s="60">
        <v>16.256753084369219</v>
      </c>
      <c r="W304" s="60">
        <v>25.285660740858397</v>
      </c>
      <c r="X304" s="60">
        <v>17.749866545511274</v>
      </c>
      <c r="Y304" s="60">
        <v>21.242108717907026</v>
      </c>
      <c r="Z304" s="60">
        <v>18.826374050146818</v>
      </c>
      <c r="AA304" s="60">
        <v>0</v>
      </c>
      <c r="AB304" s="60">
        <v>30.327350805442382</v>
      </c>
      <c r="AC304" s="60">
        <v>17.921086488141054</v>
      </c>
      <c r="AD304" s="68">
        <v>19.813627103512143</v>
      </c>
      <c r="AE304" s="60">
        <v>15.668521682718188</v>
      </c>
      <c r="AF304" s="60">
        <v>0</v>
      </c>
      <c r="AG304" s="60">
        <v>12.292368456680014</v>
      </c>
      <c r="AH304" s="60">
        <v>15.726549017517447</v>
      </c>
      <c r="AI304" s="60">
        <v>16.923882028895893</v>
      </c>
      <c r="AJ304" s="60">
        <v>21.139175905034282</v>
      </c>
      <c r="AK304" s="60">
        <v>17.170287117648066</v>
      </c>
      <c r="AL304" s="60">
        <v>23.006985359833955</v>
      </c>
      <c r="AM304" s="60">
        <v>31.472663733149599</v>
      </c>
      <c r="AN304" s="60">
        <v>17.125005212662892</v>
      </c>
      <c r="AO304" s="60">
        <v>20.184790133221782</v>
      </c>
      <c r="AP304" s="60">
        <v>24.653650791323038</v>
      </c>
      <c r="AQ304" s="60">
        <v>18.587440780536436</v>
      </c>
      <c r="AR304" s="60">
        <v>21.885866342927553</v>
      </c>
      <c r="AS304" s="60"/>
    </row>
    <row r="305" spans="1:45" s="58" customFormat="1" x14ac:dyDescent="0.25">
      <c r="A305" s="58" t="s">
        <v>160</v>
      </c>
      <c r="E305" s="58" t="s">
        <v>45</v>
      </c>
      <c r="F305" s="58">
        <v>2050</v>
      </c>
      <c r="I305" s="60">
        <v>22.934438806485641</v>
      </c>
      <c r="J305" s="60">
        <v>19.715927051744263</v>
      </c>
      <c r="K305" s="60">
        <v>21.103014313728529</v>
      </c>
      <c r="L305" s="60">
        <v>19.29086740384523</v>
      </c>
      <c r="M305" s="60">
        <v>22.558747979961101</v>
      </c>
      <c r="N305" s="60">
        <v>25.121336487059324</v>
      </c>
      <c r="O305" s="12">
        <v>71.864725037503064</v>
      </c>
      <c r="P305" s="60">
        <v>18.88162733433532</v>
      </c>
      <c r="Q305" s="60">
        <v>24.414573099722677</v>
      </c>
      <c r="R305" s="60">
        <v>25.25013976163137</v>
      </c>
      <c r="S305" s="60">
        <v>15.392994278075072</v>
      </c>
      <c r="T305" s="60">
        <v>24.28598658223747</v>
      </c>
      <c r="U305" s="60">
        <v>20.800082039251574</v>
      </c>
      <c r="V305" s="60">
        <v>17.26136360037664</v>
      </c>
      <c r="W305" s="60">
        <v>27.046238984003306</v>
      </c>
      <c r="X305" s="60">
        <v>20.396957338295628</v>
      </c>
      <c r="Y305" s="60">
        <v>22.158698199098637</v>
      </c>
      <c r="Z305" s="60">
        <v>20.041389033934966</v>
      </c>
      <c r="AA305" s="60">
        <v>0</v>
      </c>
      <c r="AB305" s="60">
        <v>32.467850366548909</v>
      </c>
      <c r="AC305" s="60">
        <v>18.672141266779466</v>
      </c>
      <c r="AD305" s="68">
        <v>21.103014313728529</v>
      </c>
      <c r="AE305" s="60">
        <v>16.300937834356901</v>
      </c>
      <c r="AF305" s="60">
        <v>0</v>
      </c>
      <c r="AG305" s="60">
        <v>14.006415712274681</v>
      </c>
      <c r="AH305" s="60">
        <v>19.068204599153567</v>
      </c>
      <c r="AI305" s="60">
        <v>17.97325922413912</v>
      </c>
      <c r="AJ305" s="60">
        <v>25.384091679555333</v>
      </c>
      <c r="AK305" s="60">
        <v>17.87987733614494</v>
      </c>
      <c r="AL305" s="60">
        <v>24.59596355428452</v>
      </c>
      <c r="AM305" s="60">
        <v>32.919678055061006</v>
      </c>
      <c r="AN305" s="60">
        <v>19.633331782204092</v>
      </c>
      <c r="AO305" s="60">
        <v>21.485494246871696</v>
      </c>
      <c r="AP305" s="60">
        <v>25.734470702082312</v>
      </c>
      <c r="AQ305" s="60">
        <v>19.36522308615934</v>
      </c>
      <c r="AR305" s="60">
        <v>23.334631380506504</v>
      </c>
      <c r="AS305" s="60"/>
    </row>
    <row r="306" spans="1:45" s="58" customFormat="1" x14ac:dyDescent="0.25">
      <c r="B306" s="58" t="s">
        <v>46</v>
      </c>
      <c r="O306" s="11"/>
    </row>
    <row r="307" spans="1:45" s="58" customFormat="1" x14ac:dyDescent="0.25">
      <c r="A307" s="58" t="s">
        <v>178</v>
      </c>
      <c r="B307" s="58" t="s">
        <v>42</v>
      </c>
      <c r="C307" s="58" t="s">
        <v>40</v>
      </c>
      <c r="E307" s="58" t="s">
        <v>41</v>
      </c>
      <c r="F307" s="58">
        <v>2010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12">
        <v>0</v>
      </c>
      <c r="P307" s="60">
        <v>1.5284999759392678E-2</v>
      </c>
      <c r="Q307" s="60">
        <v>0.20730982227793637</v>
      </c>
      <c r="R307" s="60">
        <v>0</v>
      </c>
      <c r="S307" s="60">
        <v>0</v>
      </c>
      <c r="T307" s="60">
        <v>0</v>
      </c>
      <c r="U307" s="60">
        <v>0</v>
      </c>
      <c r="V307" s="60">
        <v>0.93948142826335801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0.54130929667963301</v>
      </c>
      <c r="AD307" s="60">
        <v>0</v>
      </c>
      <c r="AE307" s="60">
        <v>8.21001242708327E-2</v>
      </c>
      <c r="AF307" s="60">
        <v>0</v>
      </c>
      <c r="AG307" s="60">
        <v>0</v>
      </c>
      <c r="AH307" s="60">
        <v>0</v>
      </c>
      <c r="AI307" s="60">
        <v>1.2935008414413382E-2</v>
      </c>
      <c r="AJ307" s="60">
        <v>0</v>
      </c>
      <c r="AK307" s="60">
        <v>1.5010576219213635E-2</v>
      </c>
      <c r="AL307" s="60">
        <v>0</v>
      </c>
      <c r="AM307" s="60">
        <v>0</v>
      </c>
      <c r="AN307" s="60">
        <v>0</v>
      </c>
      <c r="AO307" s="60">
        <v>0</v>
      </c>
      <c r="AP307" s="60">
        <v>0</v>
      </c>
      <c r="AQ307" s="60">
        <v>0</v>
      </c>
      <c r="AR307" s="60">
        <v>0</v>
      </c>
      <c r="AS307" s="60"/>
    </row>
    <row r="308" spans="1:45" s="58" customFormat="1" x14ac:dyDescent="0.25">
      <c r="A308" s="58" t="s">
        <v>178</v>
      </c>
      <c r="B308" s="58" t="s">
        <v>42</v>
      </c>
      <c r="C308" s="58" t="s">
        <v>40</v>
      </c>
      <c r="E308" s="58" t="s">
        <v>41</v>
      </c>
      <c r="F308" s="58">
        <v>2020</v>
      </c>
      <c r="H308" s="72"/>
      <c r="I308" s="60">
        <v>0</v>
      </c>
      <c r="J308" s="60">
        <v>1.7790295846252996E-2</v>
      </c>
      <c r="K308" s="60">
        <v>0</v>
      </c>
      <c r="L308" s="60">
        <v>0</v>
      </c>
      <c r="M308" s="60">
        <v>0</v>
      </c>
      <c r="N308" s="60">
        <v>0</v>
      </c>
      <c r="O308" s="12">
        <v>0</v>
      </c>
      <c r="P308" s="60">
        <v>5.828837483201562E-3</v>
      </c>
      <c r="Q308" s="60">
        <v>0</v>
      </c>
      <c r="R308" s="60">
        <v>0</v>
      </c>
      <c r="S308" s="60">
        <v>0</v>
      </c>
      <c r="T308" s="60">
        <v>0.10506986015661662</v>
      </c>
      <c r="U308" s="60">
        <v>0</v>
      </c>
      <c r="V308" s="60">
        <v>3.4801046471633935E-2</v>
      </c>
      <c r="W308" s="60">
        <v>0</v>
      </c>
      <c r="X308" s="60">
        <v>3.0229920667931186E-5</v>
      </c>
      <c r="Y308" s="60">
        <v>0.27266403332178857</v>
      </c>
      <c r="Z308" s="60">
        <v>0</v>
      </c>
      <c r="AA308" s="60">
        <v>0</v>
      </c>
      <c r="AB308" s="60">
        <v>0</v>
      </c>
      <c r="AC308" s="60">
        <v>0.72114870670900066</v>
      </c>
      <c r="AD308" s="60">
        <v>0</v>
      </c>
      <c r="AE308" s="60">
        <v>5.1353514538900628E-2</v>
      </c>
      <c r="AF308" s="60">
        <v>0</v>
      </c>
      <c r="AG308" s="60">
        <v>0</v>
      </c>
      <c r="AH308" s="60">
        <v>0</v>
      </c>
      <c r="AI308" s="60">
        <v>1.8807582610429214E-2</v>
      </c>
      <c r="AJ308" s="60">
        <v>0</v>
      </c>
      <c r="AK308" s="60">
        <v>1.212574748949532</v>
      </c>
      <c r="AL308" s="60">
        <v>0</v>
      </c>
      <c r="AM308" s="60">
        <v>0</v>
      </c>
      <c r="AN308" s="60">
        <v>0</v>
      </c>
      <c r="AO308" s="60">
        <v>0</v>
      </c>
      <c r="AP308" s="60">
        <v>0</v>
      </c>
      <c r="AQ308" s="60">
        <v>4.28997207773529E-2</v>
      </c>
      <c r="AR308" s="60">
        <v>0</v>
      </c>
      <c r="AS308" s="60"/>
    </row>
    <row r="309" spans="1:45" s="58" customFormat="1" x14ac:dyDescent="0.25">
      <c r="A309" s="58" t="s">
        <v>178</v>
      </c>
      <c r="B309" s="58" t="s">
        <v>42</v>
      </c>
      <c r="C309" s="58" t="s">
        <v>40</v>
      </c>
      <c r="E309" s="58" t="s">
        <v>41</v>
      </c>
      <c r="F309" s="58">
        <v>2030</v>
      </c>
      <c r="H309" s="72"/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12">
        <v>0</v>
      </c>
      <c r="P309" s="60">
        <v>2.0771651201781042E-2</v>
      </c>
      <c r="Q309" s="60">
        <v>0</v>
      </c>
      <c r="R309" s="60">
        <v>0</v>
      </c>
      <c r="S309" s="60">
        <v>0</v>
      </c>
      <c r="T309" s="60">
        <v>0.15142503446883909</v>
      </c>
      <c r="U309" s="60">
        <v>0</v>
      </c>
      <c r="V309" s="60">
        <v>0</v>
      </c>
      <c r="W309" s="60">
        <v>0</v>
      </c>
      <c r="X309" s="60">
        <v>0</v>
      </c>
      <c r="Y309" s="60">
        <v>0.40354272782650263</v>
      </c>
      <c r="Z309" s="60">
        <v>0</v>
      </c>
      <c r="AA309" s="60">
        <v>0</v>
      </c>
      <c r="AB309" s="60">
        <v>0</v>
      </c>
      <c r="AC309" s="60">
        <v>2.6388090128188688</v>
      </c>
      <c r="AD309" s="60">
        <v>0</v>
      </c>
      <c r="AE309" s="60">
        <v>0.25578999799907098</v>
      </c>
      <c r="AF309" s="60">
        <v>0</v>
      </c>
      <c r="AG309" s="60">
        <v>0</v>
      </c>
      <c r="AH309" s="60">
        <v>0</v>
      </c>
      <c r="AI309" s="60">
        <v>2.2854016740497259E-2</v>
      </c>
      <c r="AJ309" s="60">
        <v>0</v>
      </c>
      <c r="AK309" s="60">
        <v>1.1834675319610339</v>
      </c>
      <c r="AL309" s="60">
        <v>0</v>
      </c>
      <c r="AM309" s="60">
        <v>0</v>
      </c>
      <c r="AN309" s="60">
        <v>0</v>
      </c>
      <c r="AO309" s="60">
        <v>0</v>
      </c>
      <c r="AP309" s="60">
        <v>0</v>
      </c>
      <c r="AQ309" s="60">
        <v>4.6977135942399682E-2</v>
      </c>
      <c r="AR309" s="60">
        <v>0</v>
      </c>
      <c r="AS309" s="60"/>
    </row>
    <row r="310" spans="1:45" s="58" customFormat="1" x14ac:dyDescent="0.25">
      <c r="A310" s="58" t="s">
        <v>178</v>
      </c>
      <c r="B310" s="58" t="s">
        <v>42</v>
      </c>
      <c r="C310" s="58" t="s">
        <v>40</v>
      </c>
      <c r="E310" s="58" t="s">
        <v>41</v>
      </c>
      <c r="F310" s="58">
        <v>2040</v>
      </c>
      <c r="H310" s="72"/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12">
        <v>0</v>
      </c>
      <c r="P310" s="60">
        <v>1.4117594468394412E-2</v>
      </c>
      <c r="Q310" s="60">
        <v>4.5703191382829432E-2</v>
      </c>
      <c r="R310" s="60">
        <v>0</v>
      </c>
      <c r="S310" s="60">
        <v>0</v>
      </c>
      <c r="T310" s="60">
        <v>0.14360664585505398</v>
      </c>
      <c r="U310" s="60">
        <v>0</v>
      </c>
      <c r="V310" s="60">
        <v>0</v>
      </c>
      <c r="W310" s="60">
        <v>0</v>
      </c>
      <c r="X310" s="60">
        <v>0</v>
      </c>
      <c r="Y310" s="60">
        <v>0.46480465563723206</v>
      </c>
      <c r="Z310" s="60">
        <v>0</v>
      </c>
      <c r="AA310" s="60">
        <v>0</v>
      </c>
      <c r="AB310" s="60">
        <v>0</v>
      </c>
      <c r="AC310" s="60">
        <v>3.8533646335792406</v>
      </c>
      <c r="AD310" s="60">
        <v>0</v>
      </c>
      <c r="AE310" s="60">
        <v>0.44590718045287941</v>
      </c>
      <c r="AF310" s="60">
        <v>0</v>
      </c>
      <c r="AG310" s="60">
        <v>0</v>
      </c>
      <c r="AH310" s="60">
        <v>0</v>
      </c>
      <c r="AI310" s="60">
        <v>2.0640090088453595E-2</v>
      </c>
      <c r="AJ310" s="60">
        <v>0</v>
      </c>
      <c r="AK310" s="60">
        <v>0.68104525849568798</v>
      </c>
      <c r="AL310" s="60">
        <v>0</v>
      </c>
      <c r="AM310" s="60">
        <v>0</v>
      </c>
      <c r="AN310" s="60">
        <v>0</v>
      </c>
      <c r="AO310" s="60">
        <v>0</v>
      </c>
      <c r="AP310" s="60">
        <v>0</v>
      </c>
      <c r="AQ310" s="60">
        <v>1.9052287891249377E-2</v>
      </c>
      <c r="AR310" s="60">
        <v>0</v>
      </c>
      <c r="AS310" s="60"/>
    </row>
    <row r="311" spans="1:45" s="58" customFormat="1" x14ac:dyDescent="0.25">
      <c r="A311" s="58" t="s">
        <v>178</v>
      </c>
      <c r="B311" s="58" t="s">
        <v>42</v>
      </c>
      <c r="C311" s="58" t="s">
        <v>40</v>
      </c>
      <c r="E311" s="59" t="s">
        <v>41</v>
      </c>
      <c r="F311" s="59">
        <v>2050</v>
      </c>
      <c r="G311" s="59"/>
      <c r="H311" s="73"/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101">
        <v>0</v>
      </c>
      <c r="P311" s="61">
        <v>7.1807219978713708E-3</v>
      </c>
      <c r="Q311" s="61">
        <v>0.10207300867048011</v>
      </c>
      <c r="R311" s="61">
        <v>0</v>
      </c>
      <c r="S311" s="61">
        <v>0</v>
      </c>
      <c r="T311" s="61">
        <v>0.13568696025980195</v>
      </c>
      <c r="U311" s="61">
        <v>0</v>
      </c>
      <c r="V311" s="61">
        <v>0</v>
      </c>
      <c r="W311" s="61">
        <v>0</v>
      </c>
      <c r="X311" s="61">
        <v>0</v>
      </c>
      <c r="Y311" s="61">
        <v>0.5278776599824615</v>
      </c>
      <c r="Z311" s="61">
        <v>0</v>
      </c>
      <c r="AA311" s="61">
        <v>0</v>
      </c>
      <c r="AB311" s="61">
        <v>0</v>
      </c>
      <c r="AC311" s="61">
        <v>4.9474615540929889</v>
      </c>
      <c r="AD311" s="61">
        <v>0</v>
      </c>
      <c r="AE311" s="61">
        <v>0.64089823059881146</v>
      </c>
      <c r="AF311" s="61">
        <v>0</v>
      </c>
      <c r="AG311" s="61">
        <v>0</v>
      </c>
      <c r="AH311" s="61">
        <v>0</v>
      </c>
      <c r="AI311" s="61">
        <v>1.8476189857730172E-2</v>
      </c>
      <c r="AJ311" s="61">
        <v>0</v>
      </c>
      <c r="AK311" s="61">
        <v>0.33262557602134291</v>
      </c>
      <c r="AL311" s="61">
        <v>0</v>
      </c>
      <c r="AM311" s="61">
        <v>0</v>
      </c>
      <c r="AN311" s="61">
        <v>0</v>
      </c>
      <c r="AO311" s="61">
        <v>0</v>
      </c>
      <c r="AP311" s="61">
        <v>0</v>
      </c>
      <c r="AQ311" s="61">
        <v>0</v>
      </c>
      <c r="AR311" s="61">
        <v>0</v>
      </c>
      <c r="AS311" s="71"/>
    </row>
    <row r="312" spans="1:45" s="58" customFormat="1" x14ac:dyDescent="0.25">
      <c r="A312" s="58" t="s">
        <v>161</v>
      </c>
      <c r="E312" s="58" t="s">
        <v>45</v>
      </c>
      <c r="F312" s="58">
        <v>2010</v>
      </c>
      <c r="I312" s="60">
        <v>14.016144559925918</v>
      </c>
      <c r="J312" s="60">
        <v>12.372482360797886</v>
      </c>
      <c r="K312" s="60">
        <v>15.632267365119922</v>
      </c>
      <c r="L312" s="60">
        <v>9.1045519159159483</v>
      </c>
      <c r="M312" s="60">
        <v>13.209830555683723</v>
      </c>
      <c r="N312" s="60">
        <v>23.164351791685785</v>
      </c>
      <c r="O312" s="12">
        <v>10.564146150388794</v>
      </c>
      <c r="P312" s="60">
        <v>9.8436426663158176</v>
      </c>
      <c r="Q312" s="60">
        <v>13.051024602480298</v>
      </c>
      <c r="R312" s="60">
        <v>14.431819539934873</v>
      </c>
      <c r="S312" s="60">
        <v>11.94704224501044</v>
      </c>
      <c r="T312" s="60">
        <v>14.783094746826032</v>
      </c>
      <c r="U312" s="60">
        <v>15.187687714129689</v>
      </c>
      <c r="V312" s="60">
        <v>11.481057942748349</v>
      </c>
      <c r="W312" s="60">
        <v>12.611313474565206</v>
      </c>
      <c r="X312" s="60">
        <v>15.204921631385313</v>
      </c>
      <c r="Y312" s="60">
        <v>11.658486817368297</v>
      </c>
      <c r="Z312" s="60">
        <v>13.845582117485753</v>
      </c>
      <c r="AA312" s="60">
        <v>0</v>
      </c>
      <c r="AB312" s="60">
        <v>15.37095898917965</v>
      </c>
      <c r="AC312" s="60">
        <v>9.33906497796705</v>
      </c>
      <c r="AD312" s="68">
        <v>15.632267365119922</v>
      </c>
      <c r="AE312" s="60">
        <v>10.626119426219427</v>
      </c>
      <c r="AF312" s="60">
        <v>0</v>
      </c>
      <c r="AG312" s="60">
        <v>11.964510360633653</v>
      </c>
      <c r="AH312" s="60">
        <v>13.042358204675518</v>
      </c>
      <c r="AI312" s="60">
        <v>14.967924033830601</v>
      </c>
      <c r="AJ312" s="60">
        <v>13.76611223508235</v>
      </c>
      <c r="AK312" s="60">
        <v>10.670062728754695</v>
      </c>
      <c r="AL312" s="60">
        <v>11.869147651340539</v>
      </c>
      <c r="AM312" s="60">
        <v>11.650854751662564</v>
      </c>
      <c r="AN312" s="60">
        <v>12.863964380527291</v>
      </c>
      <c r="AO312" s="60">
        <v>11.907845519488033</v>
      </c>
      <c r="AP312" s="60">
        <v>10.443955490519802</v>
      </c>
      <c r="AQ312" s="60">
        <v>11.888964621785313</v>
      </c>
      <c r="AR312" s="60">
        <v>12.077790767713685</v>
      </c>
      <c r="AS312" s="60"/>
    </row>
    <row r="313" spans="1:45" s="58" customFormat="1" x14ac:dyDescent="0.25">
      <c r="A313" s="58" t="s">
        <v>161</v>
      </c>
      <c r="E313" s="58" t="s">
        <v>45</v>
      </c>
      <c r="F313" s="58">
        <v>2020</v>
      </c>
      <c r="I313" s="60">
        <v>13.732855123857192</v>
      </c>
      <c r="J313" s="60">
        <v>14.35201834357118</v>
      </c>
      <c r="K313" s="60">
        <v>18.342047566925224</v>
      </c>
      <c r="L313" s="60">
        <v>10.59899995102964</v>
      </c>
      <c r="M313" s="60">
        <v>12.948055659731983</v>
      </c>
      <c r="N313" s="60">
        <v>25.406574206120812</v>
      </c>
      <c r="O313" s="12">
        <v>12.315176249147145</v>
      </c>
      <c r="P313" s="60">
        <v>11.476002460738828</v>
      </c>
      <c r="Q313" s="60">
        <v>15.189088484912977</v>
      </c>
      <c r="R313" s="60">
        <v>16.729145419615996</v>
      </c>
      <c r="S313" s="60">
        <v>14.108375388575126</v>
      </c>
      <c r="T313" s="60">
        <v>17.351708553939542</v>
      </c>
      <c r="U313" s="60">
        <v>17.776727634665288</v>
      </c>
      <c r="V313" s="60">
        <v>13.240720620691622</v>
      </c>
      <c r="W313" s="60">
        <v>14.697813950763807</v>
      </c>
      <c r="X313" s="60">
        <v>14.886324441597564</v>
      </c>
      <c r="Y313" s="60">
        <v>13.765143673976324</v>
      </c>
      <c r="Z313" s="60">
        <v>16.157987694186133</v>
      </c>
      <c r="AA313" s="60">
        <v>0</v>
      </c>
      <c r="AB313" s="60">
        <v>18.012656161667795</v>
      </c>
      <c r="AC313" s="60">
        <v>10.882005949079382</v>
      </c>
      <c r="AD313" s="68">
        <v>18.342047566925224</v>
      </c>
      <c r="AE313" s="60">
        <v>12.474203304928285</v>
      </c>
      <c r="AF313" s="60">
        <v>0</v>
      </c>
      <c r="AG313" s="60">
        <v>11.722989666393277</v>
      </c>
      <c r="AH313" s="60">
        <v>15.459210991074738</v>
      </c>
      <c r="AI313" s="60">
        <v>17.508534164254261</v>
      </c>
      <c r="AJ313" s="60">
        <v>13.732233914182087</v>
      </c>
      <c r="AK313" s="60">
        <v>12.531936376134203</v>
      </c>
      <c r="AL313" s="60">
        <v>13.822050710204291</v>
      </c>
      <c r="AM313" s="60">
        <v>13.797546019075622</v>
      </c>
      <c r="AN313" s="60">
        <v>12.611418087404429</v>
      </c>
      <c r="AO313" s="60">
        <v>13.701108394446207</v>
      </c>
      <c r="AP313" s="60">
        <v>12.197013826005618</v>
      </c>
      <c r="AQ313" s="60">
        <v>14.036932911293679</v>
      </c>
      <c r="AR313" s="60">
        <v>13.93874302669173</v>
      </c>
      <c r="AS313" s="60"/>
    </row>
    <row r="314" spans="1:45" s="58" customFormat="1" x14ac:dyDescent="0.25">
      <c r="A314" s="58" t="s">
        <v>161</v>
      </c>
      <c r="E314" s="58" t="s">
        <v>45</v>
      </c>
      <c r="F314" s="58">
        <v>2030</v>
      </c>
      <c r="I314" s="60">
        <v>14.518738669093</v>
      </c>
      <c r="J314" s="60">
        <v>20.299386072469776</v>
      </c>
      <c r="K314" s="60">
        <v>26.483379406747016</v>
      </c>
      <c r="L314" s="60">
        <v>14.850421576790184</v>
      </c>
      <c r="M314" s="60">
        <v>13.674254935423923</v>
      </c>
      <c r="N314" s="60">
        <v>23.184668859086635</v>
      </c>
      <c r="O314" s="12">
        <v>17.296276441612303</v>
      </c>
      <c r="P314" s="60">
        <v>16.119524974679887</v>
      </c>
      <c r="Q314" s="60">
        <v>21.612741425481918</v>
      </c>
      <c r="R314" s="60">
        <v>23.631289113128155</v>
      </c>
      <c r="S314" s="60">
        <v>20.256651734610173</v>
      </c>
      <c r="T314" s="60">
        <v>25.068916524581272</v>
      </c>
      <c r="U314" s="60">
        <v>25.555304334570152</v>
      </c>
      <c r="V314" s="60">
        <v>18.527495458643958</v>
      </c>
      <c r="W314" s="60">
        <v>20.966548495861613</v>
      </c>
      <c r="X314" s="60">
        <v>15.770156512737051</v>
      </c>
      <c r="Y314" s="60">
        <v>19.757884107935265</v>
      </c>
      <c r="Z314" s="60">
        <v>23.105437208958616</v>
      </c>
      <c r="AA314" s="60">
        <v>0</v>
      </c>
      <c r="AB314" s="60">
        <v>25.949437634651023</v>
      </c>
      <c r="AC314" s="60">
        <v>15.271161551612884</v>
      </c>
      <c r="AD314" s="68">
        <v>26.483379406747016</v>
      </c>
      <c r="AE314" s="60">
        <v>17.731389329575155</v>
      </c>
      <c r="AF314" s="60">
        <v>0</v>
      </c>
      <c r="AG314" s="60">
        <v>12.393001023228313</v>
      </c>
      <c r="AH314" s="60">
        <v>22.334356020294745</v>
      </c>
      <c r="AI314" s="60">
        <v>25.141607183834221</v>
      </c>
      <c r="AJ314" s="60">
        <v>14.606955238479316</v>
      </c>
      <c r="AK314" s="60">
        <v>17.828349721561064</v>
      </c>
      <c r="AL314" s="60">
        <v>19.68940181219423</v>
      </c>
      <c r="AM314" s="60">
        <v>19.904476112109506</v>
      </c>
      <c r="AN314" s="60">
        <v>13.312015959777638</v>
      </c>
      <c r="AO314" s="60">
        <v>19.088832509981824</v>
      </c>
      <c r="AP314" s="60">
        <v>17.183883679632338</v>
      </c>
      <c r="AQ314" s="60">
        <v>20.147190677774098</v>
      </c>
      <c r="AR314" s="60">
        <v>19.52983483122728</v>
      </c>
      <c r="AS314" s="60"/>
    </row>
    <row r="315" spans="1:45" s="58" customFormat="1" x14ac:dyDescent="0.25">
      <c r="A315" s="58" t="s">
        <v>161</v>
      </c>
      <c r="E315" s="58" t="s">
        <v>45</v>
      </c>
      <c r="F315" s="58">
        <v>2040</v>
      </c>
      <c r="I315" s="60">
        <v>17.251299028044816</v>
      </c>
      <c r="J315" s="60">
        <v>20.244404297168177</v>
      </c>
      <c r="K315" s="60">
        <v>26.408115037991426</v>
      </c>
      <c r="L315" s="60">
        <v>14.679572284917077</v>
      </c>
      <c r="M315" s="60">
        <v>16.199289802848071</v>
      </c>
      <c r="N315" s="60">
        <v>27.575622960758103</v>
      </c>
      <c r="O315" s="12">
        <v>17.096117747549545</v>
      </c>
      <c r="P315" s="60">
        <v>15.932931377617251</v>
      </c>
      <c r="Q315" s="60">
        <v>21.553356524683284</v>
      </c>
      <c r="R315" s="60">
        <v>23.567480697211298</v>
      </c>
      <c r="S315" s="60">
        <v>20.009591664222334</v>
      </c>
      <c r="T315" s="60">
        <v>24.997573064089366</v>
      </c>
      <c r="U315" s="60">
        <v>25.483393537092088</v>
      </c>
      <c r="V315" s="60">
        <v>18.478620682531176</v>
      </c>
      <c r="W315" s="60">
        <v>20.908595772926866</v>
      </c>
      <c r="X315" s="60">
        <v>18.843289289478644</v>
      </c>
      <c r="Y315" s="60">
        <v>19.517074035306567</v>
      </c>
      <c r="Z315" s="60">
        <v>23.041209953212455</v>
      </c>
      <c r="AA315" s="60">
        <v>0</v>
      </c>
      <c r="AB315" s="60">
        <v>25.876064277653931</v>
      </c>
      <c r="AC315" s="60">
        <v>15.094789340756678</v>
      </c>
      <c r="AD315" s="68">
        <v>26.408115037991426</v>
      </c>
      <c r="AE315" s="60">
        <v>17.520136504199336</v>
      </c>
      <c r="AF315" s="60">
        <v>0</v>
      </c>
      <c r="AG315" s="60">
        <v>14.722667402978756</v>
      </c>
      <c r="AH315" s="60">
        <v>22.058087726671101</v>
      </c>
      <c r="AI315" s="60">
        <v>25.071041527773644</v>
      </c>
      <c r="AJ315" s="60">
        <v>17.383981886376123</v>
      </c>
      <c r="AK315" s="60">
        <v>17.6155205999865</v>
      </c>
      <c r="AL315" s="60">
        <v>19.635159768552345</v>
      </c>
      <c r="AM315" s="60">
        <v>19.659060631416796</v>
      </c>
      <c r="AN315" s="60">
        <v>15.748033338203076</v>
      </c>
      <c r="AO315" s="60">
        <v>19.039024485623745</v>
      </c>
      <c r="AP315" s="60">
        <v>16.983493139632206</v>
      </c>
      <c r="AQ315" s="60">
        <v>19.901658331973142</v>
      </c>
      <c r="AR315" s="60">
        <v>19.478146728641345</v>
      </c>
      <c r="AS315" s="60"/>
    </row>
    <row r="316" spans="1:45" s="58" customFormat="1" x14ac:dyDescent="0.25">
      <c r="A316" s="58" t="s">
        <v>161</v>
      </c>
      <c r="E316" s="58" t="s">
        <v>45</v>
      </c>
      <c r="F316" s="58">
        <v>2050</v>
      </c>
      <c r="I316" s="60">
        <v>19.983859386996635</v>
      </c>
      <c r="J316" s="60">
        <v>20.189422521866579</v>
      </c>
      <c r="K316" s="60">
        <v>26.332850669235864</v>
      </c>
      <c r="L316" s="60">
        <v>14.508722993043973</v>
      </c>
      <c r="M316" s="60">
        <v>18.724324670272214</v>
      </c>
      <c r="N316" s="60">
        <v>31.966577062429586</v>
      </c>
      <c r="O316" s="12">
        <v>16.895959053486788</v>
      </c>
      <c r="P316" s="60">
        <v>15.746337780554613</v>
      </c>
      <c r="Q316" s="60">
        <v>21.493971623884601</v>
      </c>
      <c r="R316" s="60">
        <v>23.503672281294445</v>
      </c>
      <c r="S316" s="60">
        <v>19.762531593834495</v>
      </c>
      <c r="T316" s="60">
        <v>24.926229603597456</v>
      </c>
      <c r="U316" s="60">
        <v>25.411482739614019</v>
      </c>
      <c r="V316" s="60">
        <v>18.429745906418361</v>
      </c>
      <c r="W316" s="60">
        <v>20.850643049992104</v>
      </c>
      <c r="X316" s="60">
        <v>21.916422066220242</v>
      </c>
      <c r="Y316" s="60">
        <v>19.276263962677884</v>
      </c>
      <c r="Z316" s="60">
        <v>22.976982697466298</v>
      </c>
      <c r="AA316" s="60">
        <v>0</v>
      </c>
      <c r="AB316" s="60">
        <v>25.802690920656843</v>
      </c>
      <c r="AC316" s="60">
        <v>14.918417129900472</v>
      </c>
      <c r="AD316" s="68">
        <v>26.332850669235864</v>
      </c>
      <c r="AE316" s="60">
        <v>17.308883678823513</v>
      </c>
      <c r="AF316" s="60">
        <v>0</v>
      </c>
      <c r="AG316" s="60">
        <v>17.052333782729196</v>
      </c>
      <c r="AH316" s="60">
        <v>21.781819433047456</v>
      </c>
      <c r="AI316" s="60">
        <v>25.000475871713064</v>
      </c>
      <c r="AJ316" s="60">
        <v>20.161008534272934</v>
      </c>
      <c r="AK316" s="60">
        <v>17.402691478411949</v>
      </c>
      <c r="AL316" s="60">
        <v>19.580917724910474</v>
      </c>
      <c r="AM316" s="60">
        <v>19.413645150724093</v>
      </c>
      <c r="AN316" s="60">
        <v>18.184050716628512</v>
      </c>
      <c r="AO316" s="60">
        <v>18.989216461265681</v>
      </c>
      <c r="AP316" s="60">
        <v>16.783102599632073</v>
      </c>
      <c r="AQ316" s="60">
        <v>19.656125986172185</v>
      </c>
      <c r="AR316" s="60">
        <v>19.4264586260554</v>
      </c>
      <c r="AS316" s="60"/>
    </row>
    <row r="317" spans="1:45" s="58" customFormat="1" x14ac:dyDescent="0.25">
      <c r="B317" s="58" t="s">
        <v>46</v>
      </c>
      <c r="O317" s="11"/>
    </row>
    <row r="318" spans="1:45" s="58" customFormat="1" x14ac:dyDescent="0.25">
      <c r="A318" s="58" t="s">
        <v>179</v>
      </c>
      <c r="B318" s="58" t="s">
        <v>42</v>
      </c>
      <c r="C318" s="58" t="s">
        <v>40</v>
      </c>
      <c r="E318" s="58" t="s">
        <v>41</v>
      </c>
      <c r="F318" s="58">
        <v>2010</v>
      </c>
      <c r="I318" s="60">
        <v>0</v>
      </c>
      <c r="J318" s="60">
        <v>0</v>
      </c>
      <c r="K318" s="60">
        <v>0</v>
      </c>
      <c r="L318" s="60">
        <v>2.8586132218456445E-4</v>
      </c>
      <c r="M318" s="60">
        <v>0</v>
      </c>
      <c r="N318" s="60">
        <v>0</v>
      </c>
      <c r="O318" s="12">
        <v>0</v>
      </c>
      <c r="P318" s="60">
        <v>3.525092010362682E-2</v>
      </c>
      <c r="Q318" s="60">
        <v>0.28180652092183084</v>
      </c>
      <c r="R318" s="60">
        <v>0.15437271455685952</v>
      </c>
      <c r="S318" s="60">
        <v>0</v>
      </c>
      <c r="T318" s="60">
        <v>0</v>
      </c>
      <c r="U318" s="60">
        <v>0</v>
      </c>
      <c r="V318" s="60">
        <v>1.7550189235032211E-3</v>
      </c>
      <c r="W318" s="60">
        <v>1.7813466923063888E-4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0.19274937985272755</v>
      </c>
      <c r="AD318" s="60">
        <v>0</v>
      </c>
      <c r="AE318" s="60">
        <v>7.2887568707878131E-2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2.8361307905644311</v>
      </c>
      <c r="AL318" s="60">
        <v>0</v>
      </c>
      <c r="AM318" s="60">
        <v>1.6512832538277837E-4</v>
      </c>
      <c r="AN318" s="60">
        <v>0</v>
      </c>
      <c r="AO318" s="60">
        <v>1.623792901038365E-3</v>
      </c>
      <c r="AP318" s="60">
        <v>0</v>
      </c>
      <c r="AQ318" s="60">
        <v>3.6075674829453072E-4</v>
      </c>
      <c r="AR318" s="60">
        <v>0</v>
      </c>
      <c r="AS318" s="60"/>
    </row>
    <row r="319" spans="1:45" s="58" customFormat="1" x14ac:dyDescent="0.25">
      <c r="A319" s="58" t="s">
        <v>179</v>
      </c>
      <c r="B319" s="58" t="s">
        <v>42</v>
      </c>
      <c r="C319" s="58" t="s">
        <v>40</v>
      </c>
      <c r="E319" s="58" t="s">
        <v>41</v>
      </c>
      <c r="F319" s="58">
        <v>2020</v>
      </c>
      <c r="H319" s="72"/>
      <c r="I319" s="60">
        <v>0</v>
      </c>
      <c r="J319" s="60">
        <v>6.1462841052574962E-2</v>
      </c>
      <c r="K319" s="60">
        <v>0</v>
      </c>
      <c r="L319" s="60">
        <v>0</v>
      </c>
      <c r="M319" s="60">
        <v>0</v>
      </c>
      <c r="N319" s="60">
        <v>0</v>
      </c>
      <c r="O319" s="12">
        <v>0</v>
      </c>
      <c r="P319" s="60">
        <v>0.13007569233763869</v>
      </c>
      <c r="Q319" s="60">
        <v>0.42673905712770116</v>
      </c>
      <c r="R319" s="60">
        <v>0.43566189881011913</v>
      </c>
      <c r="S319" s="60">
        <v>9.2231904160421305E-2</v>
      </c>
      <c r="T319" s="60">
        <v>3.1449582015547284</v>
      </c>
      <c r="U319" s="60">
        <v>4.2044689662882918E-2</v>
      </c>
      <c r="V319" s="60">
        <v>9.181810296535883E-3</v>
      </c>
      <c r="W319" s="60">
        <v>1.7922513512487984E-3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0.339651324875549</v>
      </c>
      <c r="AD319" s="60">
        <v>0</v>
      </c>
      <c r="AE319" s="60">
        <v>6.0456303047073896E-2</v>
      </c>
      <c r="AF319" s="60">
        <v>0</v>
      </c>
      <c r="AG319" s="60">
        <v>0</v>
      </c>
      <c r="AH319" s="60">
        <v>0</v>
      </c>
      <c r="AI319" s="60">
        <v>9.9906100181322982E-2</v>
      </c>
      <c r="AJ319" s="60">
        <v>0</v>
      </c>
      <c r="AK319" s="60">
        <v>3.7517471971802085</v>
      </c>
      <c r="AL319" s="60">
        <v>0</v>
      </c>
      <c r="AM319" s="60">
        <v>0</v>
      </c>
      <c r="AN319" s="60">
        <v>0</v>
      </c>
      <c r="AO319" s="60">
        <v>3.6071758357266781E-2</v>
      </c>
      <c r="AP319" s="60">
        <v>0</v>
      </c>
      <c r="AQ319" s="60">
        <v>0.13731323390515673</v>
      </c>
      <c r="AR319" s="60">
        <v>0</v>
      </c>
      <c r="AS319" s="60"/>
    </row>
    <row r="320" spans="1:45" s="58" customFormat="1" x14ac:dyDescent="0.25">
      <c r="A320" s="58" t="s">
        <v>179</v>
      </c>
      <c r="B320" s="58" t="s">
        <v>42</v>
      </c>
      <c r="C320" s="58" t="s">
        <v>40</v>
      </c>
      <c r="E320" s="58" t="s">
        <v>41</v>
      </c>
      <c r="F320" s="58">
        <v>2030</v>
      </c>
      <c r="H320" s="72"/>
      <c r="I320" s="60">
        <v>0</v>
      </c>
      <c r="J320" s="60">
        <v>9.2309005386913903E-2</v>
      </c>
      <c r="K320" s="60">
        <v>0</v>
      </c>
      <c r="L320" s="60">
        <v>0</v>
      </c>
      <c r="M320" s="60">
        <v>0</v>
      </c>
      <c r="N320" s="60">
        <v>0</v>
      </c>
      <c r="O320" s="12">
        <v>0</v>
      </c>
      <c r="P320" s="60">
        <v>0.42192187361413119</v>
      </c>
      <c r="Q320" s="60">
        <v>2.027384633179083</v>
      </c>
      <c r="R320" s="60">
        <v>0.22127598595041176</v>
      </c>
      <c r="S320" s="60">
        <v>1.3167765503953641</v>
      </c>
      <c r="T320" s="60">
        <v>3.1129824845333518</v>
      </c>
      <c r="U320" s="60">
        <v>1.2460122482637143E-2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0.98494862483376966</v>
      </c>
      <c r="AD320" s="60">
        <v>0</v>
      </c>
      <c r="AE320" s="60">
        <v>0.25094366404429108</v>
      </c>
      <c r="AF320" s="60">
        <v>0</v>
      </c>
      <c r="AG320" s="60">
        <v>0</v>
      </c>
      <c r="AH320" s="60">
        <v>0</v>
      </c>
      <c r="AI320" s="60">
        <v>5.5347903513825292E-2</v>
      </c>
      <c r="AJ320" s="60">
        <v>0</v>
      </c>
      <c r="AK320" s="60">
        <v>5.7985735396264184</v>
      </c>
      <c r="AL320" s="60">
        <v>0</v>
      </c>
      <c r="AM320" s="60">
        <v>0</v>
      </c>
      <c r="AN320" s="60">
        <v>0</v>
      </c>
      <c r="AO320" s="60">
        <v>4.0174560633678561E-3</v>
      </c>
      <c r="AP320" s="60">
        <v>0</v>
      </c>
      <c r="AQ320" s="60">
        <v>0.27906749453112867</v>
      </c>
      <c r="AR320" s="60">
        <v>0</v>
      </c>
      <c r="AS320" s="60"/>
    </row>
    <row r="321" spans="1:45" s="58" customFormat="1" x14ac:dyDescent="0.25">
      <c r="A321" s="58" t="s">
        <v>179</v>
      </c>
      <c r="B321" s="58" t="s">
        <v>42</v>
      </c>
      <c r="C321" s="58" t="s">
        <v>40</v>
      </c>
      <c r="E321" s="58" t="s">
        <v>41</v>
      </c>
      <c r="F321" s="58">
        <v>2040</v>
      </c>
      <c r="H321" s="72"/>
      <c r="I321" s="60">
        <v>0</v>
      </c>
      <c r="J321" s="60">
        <v>9.5085343739140765E-2</v>
      </c>
      <c r="K321" s="60">
        <v>0</v>
      </c>
      <c r="L321" s="60">
        <v>0</v>
      </c>
      <c r="M321" s="60">
        <v>0</v>
      </c>
      <c r="N321" s="60">
        <v>0</v>
      </c>
      <c r="O321" s="12">
        <v>0</v>
      </c>
      <c r="P321" s="60">
        <v>0.36856081487331765</v>
      </c>
      <c r="Q321" s="60">
        <v>3.3092187341112815</v>
      </c>
      <c r="R321" s="60">
        <v>0.10176493170251914</v>
      </c>
      <c r="S321" s="60">
        <v>2.795265032404993</v>
      </c>
      <c r="T321" s="60">
        <v>2.5466482344082588</v>
      </c>
      <c r="U321" s="60">
        <v>8.2680561435661479E-3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1.1195371225624158</v>
      </c>
      <c r="AD321" s="60">
        <v>0</v>
      </c>
      <c r="AE321" s="60">
        <v>0.38855875494404507</v>
      </c>
      <c r="AF321" s="60">
        <v>0</v>
      </c>
      <c r="AG321" s="60">
        <v>0</v>
      </c>
      <c r="AH321" s="60">
        <v>0</v>
      </c>
      <c r="AI321" s="60">
        <v>2.6704795525605257E-2</v>
      </c>
      <c r="AJ321" s="60">
        <v>0</v>
      </c>
      <c r="AK321" s="60">
        <v>7.2099614368016427</v>
      </c>
      <c r="AL321" s="60">
        <v>0</v>
      </c>
      <c r="AM321" s="60">
        <v>0</v>
      </c>
      <c r="AN321" s="60">
        <v>0</v>
      </c>
      <c r="AO321" s="60">
        <v>2.8792002123237763E-3</v>
      </c>
      <c r="AP321" s="60">
        <v>0</v>
      </c>
      <c r="AQ321" s="60">
        <v>0.24039874576603817</v>
      </c>
      <c r="AR321" s="60">
        <v>0</v>
      </c>
      <c r="AS321" s="60"/>
    </row>
    <row r="322" spans="1:45" s="58" customFormat="1" x14ac:dyDescent="0.25">
      <c r="A322" s="58" t="s">
        <v>179</v>
      </c>
      <c r="B322" s="58" t="s">
        <v>42</v>
      </c>
      <c r="C322" s="58" t="s">
        <v>40</v>
      </c>
      <c r="E322" s="59" t="s">
        <v>41</v>
      </c>
      <c r="F322" s="59">
        <v>2050</v>
      </c>
      <c r="G322" s="59"/>
      <c r="H322" s="73"/>
      <c r="I322" s="61">
        <v>0</v>
      </c>
      <c r="J322" s="61">
        <v>9.6758277507960247E-2</v>
      </c>
      <c r="K322" s="61">
        <v>0</v>
      </c>
      <c r="L322" s="61">
        <v>0</v>
      </c>
      <c r="M322" s="61">
        <v>0</v>
      </c>
      <c r="N322" s="61">
        <v>0</v>
      </c>
      <c r="O322" s="101">
        <v>0</v>
      </c>
      <c r="P322" s="61">
        <v>0.33060694815175773</v>
      </c>
      <c r="Q322" s="61">
        <v>4.5791434699324958</v>
      </c>
      <c r="R322" s="61">
        <v>3.3300738669005772E-3</v>
      </c>
      <c r="S322" s="61">
        <v>4.2643407136832465</v>
      </c>
      <c r="T322" s="61">
        <v>2.0087334649622353</v>
      </c>
      <c r="U322" s="61">
        <v>4.4352593824867001E-4</v>
      </c>
      <c r="V322" s="61">
        <v>0</v>
      </c>
      <c r="W322" s="61">
        <v>0</v>
      </c>
      <c r="X322" s="61">
        <v>0</v>
      </c>
      <c r="Y322" s="61">
        <v>0</v>
      </c>
      <c r="Z322" s="61">
        <v>0</v>
      </c>
      <c r="AA322" s="61">
        <v>0</v>
      </c>
      <c r="AB322" s="61">
        <v>0</v>
      </c>
      <c r="AC322" s="61">
        <v>1.2281338157302204</v>
      </c>
      <c r="AD322" s="61">
        <v>0</v>
      </c>
      <c r="AE322" s="61">
        <v>0.49948173854511324</v>
      </c>
      <c r="AF322" s="61">
        <v>0</v>
      </c>
      <c r="AG322" s="61">
        <v>0</v>
      </c>
      <c r="AH322" s="61">
        <v>0</v>
      </c>
      <c r="AI322" s="61">
        <v>0</v>
      </c>
      <c r="AJ322" s="61">
        <v>0</v>
      </c>
      <c r="AK322" s="61">
        <v>8.6146345689246644</v>
      </c>
      <c r="AL322" s="61">
        <v>0</v>
      </c>
      <c r="AM322" s="61">
        <v>0</v>
      </c>
      <c r="AN322" s="61">
        <v>0</v>
      </c>
      <c r="AO322" s="61">
        <v>1.7709385229173791E-4</v>
      </c>
      <c r="AP322" s="61">
        <v>0</v>
      </c>
      <c r="AQ322" s="61">
        <v>0.22190937714046727</v>
      </c>
      <c r="AR322" s="61">
        <v>0</v>
      </c>
      <c r="AS322" s="71"/>
    </row>
    <row r="323" spans="1:45" s="58" customFormat="1" x14ac:dyDescent="0.25">
      <c r="A323" s="58" t="s">
        <v>162</v>
      </c>
      <c r="E323" s="58" t="s">
        <v>45</v>
      </c>
      <c r="F323" s="58">
        <v>2010</v>
      </c>
      <c r="I323" s="60">
        <v>12.819304657651756</v>
      </c>
      <c r="J323" s="60">
        <v>11.424619473146443</v>
      </c>
      <c r="K323" s="60">
        <v>10.955172558423415</v>
      </c>
      <c r="L323" s="60">
        <v>11.834970451795245</v>
      </c>
      <c r="M323" s="60">
        <v>14.194474337110234</v>
      </c>
      <c r="N323" s="60">
        <v>14.983579866211588</v>
      </c>
      <c r="O323" s="12">
        <v>14.68530401274236</v>
      </c>
      <c r="P323" s="60">
        <v>10.982983332071978</v>
      </c>
      <c r="Q323" s="60">
        <v>12.392703875944111</v>
      </c>
      <c r="R323" s="60">
        <v>12.566649847019917</v>
      </c>
      <c r="S323" s="60">
        <v>11.019338584894236</v>
      </c>
      <c r="T323" s="60">
        <v>13.723795055485517</v>
      </c>
      <c r="U323" s="60">
        <v>14.571826888597872</v>
      </c>
      <c r="V323" s="60">
        <v>13.336250982369105</v>
      </c>
      <c r="W323" s="60">
        <v>13.739055803644023</v>
      </c>
      <c r="X323" s="60">
        <v>15.629621463395605</v>
      </c>
      <c r="Y323" s="60">
        <v>11.038554657143292</v>
      </c>
      <c r="Z323" s="60">
        <v>15.228313739431361</v>
      </c>
      <c r="AA323" s="60">
        <v>0</v>
      </c>
      <c r="AB323" s="60">
        <v>13.198434678434584</v>
      </c>
      <c r="AC323" s="60">
        <v>9.5052941067995178</v>
      </c>
      <c r="AD323" s="68">
        <v>10.955172558423415</v>
      </c>
      <c r="AE323" s="60">
        <v>9.9856324086916946</v>
      </c>
      <c r="AF323" s="60">
        <v>0</v>
      </c>
      <c r="AG323" s="60">
        <v>13.399485455350492</v>
      </c>
      <c r="AH323" s="60">
        <v>14.514175584689534</v>
      </c>
      <c r="AI323" s="60">
        <v>13.586355365054517</v>
      </c>
      <c r="AJ323" s="60">
        <v>18.909082965321655</v>
      </c>
      <c r="AK323" s="60">
        <v>9.9462759726497048</v>
      </c>
      <c r="AL323" s="60">
        <v>12.069805563781575</v>
      </c>
      <c r="AM323" s="60">
        <v>12.10985542303044</v>
      </c>
      <c r="AN323" s="60">
        <v>14.155103779508719</v>
      </c>
      <c r="AO323" s="60">
        <v>11.954683486254483</v>
      </c>
      <c r="AP323" s="60">
        <v>12.027806270386474</v>
      </c>
      <c r="AQ323" s="60">
        <v>11.845511678512009</v>
      </c>
      <c r="AR323" s="60">
        <v>8.778231588104255</v>
      </c>
      <c r="AS323" s="60"/>
    </row>
    <row r="324" spans="1:45" s="58" customFormat="1" x14ac:dyDescent="0.25">
      <c r="A324" s="58" t="s">
        <v>162</v>
      </c>
      <c r="E324" s="58" t="s">
        <v>45</v>
      </c>
      <c r="F324" s="58">
        <v>2020</v>
      </c>
      <c r="I324" s="60">
        <v>12.36926527659814</v>
      </c>
      <c r="J324" s="60">
        <v>12.715679010566632</v>
      </c>
      <c r="K324" s="60">
        <v>12.148161816606075</v>
      </c>
      <c r="L324" s="60">
        <v>14.813997321863043</v>
      </c>
      <c r="M324" s="60">
        <v>13.364682724693978</v>
      </c>
      <c r="N324" s="60">
        <v>14.153788253795337</v>
      </c>
      <c r="O324" s="12">
        <v>13.832972005560238</v>
      </c>
      <c r="P324" s="60">
        <v>12.234000475193241</v>
      </c>
      <c r="Q324" s="60">
        <v>13.849261922837062</v>
      </c>
      <c r="R324" s="60">
        <v>13.934942027037101</v>
      </c>
      <c r="S324" s="60">
        <v>12.276544149107801</v>
      </c>
      <c r="T324" s="60">
        <v>15.42805086420538</v>
      </c>
      <c r="U324" s="60">
        <v>16.366426670697582</v>
      </c>
      <c r="V324" s="60">
        <v>14.942379297766308</v>
      </c>
      <c r="W324" s="60">
        <v>15.461319029035858</v>
      </c>
      <c r="X324" s="60">
        <v>15.038897701643055</v>
      </c>
      <c r="Y324" s="60">
        <v>12.310542525530318</v>
      </c>
      <c r="Z324" s="60">
        <v>14.354780129037092</v>
      </c>
      <c r="AA324" s="60">
        <v>0</v>
      </c>
      <c r="AB324" s="60">
        <v>14.767116814036109</v>
      </c>
      <c r="AC324" s="60">
        <v>10.538552888377199</v>
      </c>
      <c r="AD324" s="68">
        <v>12.148161816606075</v>
      </c>
      <c r="AE324" s="60">
        <v>11.085658742679678</v>
      </c>
      <c r="AF324" s="60">
        <v>0</v>
      </c>
      <c r="AG324" s="60">
        <v>12.898498872608515</v>
      </c>
      <c r="AH324" s="60">
        <v>13.661843577507412</v>
      </c>
      <c r="AI324" s="60">
        <v>15.21530058135979</v>
      </c>
      <c r="AJ324" s="60">
        <v>21.178182043872628</v>
      </c>
      <c r="AK324" s="60">
        <v>11.041643778548316</v>
      </c>
      <c r="AL324" s="60">
        <v>13.536512156996023</v>
      </c>
      <c r="AM324" s="60">
        <v>13.584766512709308</v>
      </c>
      <c r="AN324" s="60">
        <v>13.641247954277647</v>
      </c>
      <c r="AO324" s="60">
        <v>13.278140817510218</v>
      </c>
      <c r="AP324" s="60">
        <v>13.430358937528732</v>
      </c>
      <c r="AQ324" s="60">
        <v>13.23889822941381</v>
      </c>
      <c r="AR324" s="60">
        <v>9.5826437716963628</v>
      </c>
      <c r="AS324" s="60"/>
    </row>
    <row r="325" spans="1:45" s="58" customFormat="1" x14ac:dyDescent="0.25">
      <c r="A325" s="58" t="s">
        <v>162</v>
      </c>
      <c r="E325" s="58" t="s">
        <v>45</v>
      </c>
      <c r="F325" s="58">
        <v>2030</v>
      </c>
      <c r="I325" s="60">
        <v>12.601620744963235</v>
      </c>
      <c r="J325" s="60">
        <v>17.110435328336568</v>
      </c>
      <c r="K325" s="60">
        <v>16.209087689866987</v>
      </c>
      <c r="L325" s="60">
        <v>18.230680671817655</v>
      </c>
      <c r="M325" s="60">
        <v>13.833740337315916</v>
      </c>
      <c r="N325" s="60">
        <v>14.622845866417268</v>
      </c>
      <c r="O325" s="12">
        <v>14.315221951378208</v>
      </c>
      <c r="P325" s="60">
        <v>16.610006345084766</v>
      </c>
      <c r="Q325" s="60">
        <v>18.807373840411731</v>
      </c>
      <c r="R325" s="60">
        <v>18.592597641201579</v>
      </c>
      <c r="S325" s="60">
        <v>16.674196858272609</v>
      </c>
      <c r="T325" s="60">
        <v>21.229323977786141</v>
      </c>
      <c r="U325" s="60">
        <v>22.475229945572735</v>
      </c>
      <c r="V325" s="60">
        <v>20.409627210550813</v>
      </c>
      <c r="W325" s="60">
        <v>21.323889244641808</v>
      </c>
      <c r="X325" s="60">
        <v>15.34388855825445</v>
      </c>
      <c r="Y325" s="60">
        <v>16.759903119106838</v>
      </c>
      <c r="Z325" s="60">
        <v>14.86040555594756</v>
      </c>
      <c r="AA325" s="60">
        <v>0</v>
      </c>
      <c r="AB325" s="60">
        <v>20.106898230920436</v>
      </c>
      <c r="AC325" s="60">
        <v>14.15284907781208</v>
      </c>
      <c r="AD325" s="68">
        <v>16.209087689866987</v>
      </c>
      <c r="AE325" s="60">
        <v>14.933505050010462</v>
      </c>
      <c r="AF325" s="60">
        <v>0</v>
      </c>
      <c r="AG325" s="60">
        <v>13.157158396593092</v>
      </c>
      <c r="AH325" s="60">
        <v>14.144093523325381</v>
      </c>
      <c r="AI325" s="60">
        <v>20.760217041962019</v>
      </c>
      <c r="AJ325" s="60">
        <v>18.416304942856609</v>
      </c>
      <c r="AK325" s="60">
        <v>14.873194748619939</v>
      </c>
      <c r="AL325" s="60">
        <v>18.529169644910272</v>
      </c>
      <c r="AM325" s="60">
        <v>18.744376932147244</v>
      </c>
      <c r="AN325" s="60">
        <v>13.906551872046288</v>
      </c>
      <c r="AO325" s="60">
        <v>17.783178965833901</v>
      </c>
      <c r="AP325" s="60">
        <v>18.336429759974372</v>
      </c>
      <c r="AQ325" s="60">
        <v>18.112906358959581</v>
      </c>
      <c r="AR325" s="60">
        <v>12.320856397425885</v>
      </c>
      <c r="AS325" s="60"/>
    </row>
    <row r="326" spans="1:45" s="58" customFormat="1" x14ac:dyDescent="0.25">
      <c r="A326" s="58" t="s">
        <v>162</v>
      </c>
      <c r="E326" s="58" t="s">
        <v>45</v>
      </c>
      <c r="F326" s="58">
        <v>2040</v>
      </c>
      <c r="I326" s="60">
        <v>14.797582244099742</v>
      </c>
      <c r="J326" s="60">
        <v>17.138094504331505</v>
      </c>
      <c r="K326" s="60">
        <v>16.234645844929364</v>
      </c>
      <c r="L326" s="60">
        <v>18.319615933392921</v>
      </c>
      <c r="M326" s="60">
        <v>15.135809976193867</v>
      </c>
      <c r="N326" s="60">
        <v>15.924915505295221</v>
      </c>
      <c r="O326" s="12">
        <v>15.652435464209193</v>
      </c>
      <c r="P326" s="60">
        <v>16.688148511088794</v>
      </c>
      <c r="Q326" s="60">
        <v>18.838578594490176</v>
      </c>
      <c r="R326" s="60">
        <v>18.621911420405919</v>
      </c>
      <c r="S326" s="60">
        <v>16.752725571040568</v>
      </c>
      <c r="T326" s="60">
        <v>21.265835315944855</v>
      </c>
      <c r="U326" s="60">
        <v>22.513676779181012</v>
      </c>
      <c r="V326" s="60">
        <v>20.444036302043841</v>
      </c>
      <c r="W326" s="60">
        <v>21.360786366951064</v>
      </c>
      <c r="X326" s="60">
        <v>18.226317723445973</v>
      </c>
      <c r="Y326" s="60">
        <v>16.839355177548352</v>
      </c>
      <c r="Z326" s="60">
        <v>16.225192210174004</v>
      </c>
      <c r="AA326" s="60">
        <v>0</v>
      </c>
      <c r="AB326" s="60">
        <v>20.140698734750352</v>
      </c>
      <c r="AC326" s="60">
        <v>14.217389423785047</v>
      </c>
      <c r="AD326" s="68">
        <v>16.234645844929364</v>
      </c>
      <c r="AE326" s="60">
        <v>15.002215891322217</v>
      </c>
      <c r="AF326" s="60">
        <v>0</v>
      </c>
      <c r="AG326" s="60">
        <v>15.601716125540548</v>
      </c>
      <c r="AH326" s="60">
        <v>15.481307036156366</v>
      </c>
      <c r="AI326" s="60">
        <v>20.795316038612047</v>
      </c>
      <c r="AJ326" s="60">
        <v>22.420294277881364</v>
      </c>
      <c r="AK326" s="60">
        <v>14.94161460473034</v>
      </c>
      <c r="AL326" s="60">
        <v>18.560591817644234</v>
      </c>
      <c r="AM326" s="60">
        <v>18.83663297339076</v>
      </c>
      <c r="AN326" s="60">
        <v>16.413904907846561</v>
      </c>
      <c r="AO326" s="60">
        <v>17.81153222003017</v>
      </c>
      <c r="AP326" s="60">
        <v>18.424037275145405</v>
      </c>
      <c r="AQ326" s="60">
        <v>18.199941331875049</v>
      </c>
      <c r="AR326" s="60">
        <v>12.338089822774279</v>
      </c>
      <c r="AS326" s="60"/>
    </row>
    <row r="327" spans="1:45" s="58" customFormat="1" x14ac:dyDescent="0.25">
      <c r="A327" s="58" t="s">
        <v>162</v>
      </c>
      <c r="E327" s="58" t="s">
        <v>45</v>
      </c>
      <c r="F327" s="58">
        <v>2050</v>
      </c>
      <c r="I327" s="60">
        <v>16.993543743236245</v>
      </c>
      <c r="J327" s="60">
        <v>17.165753680326443</v>
      </c>
      <c r="K327" s="60">
        <v>16.260203999991742</v>
      </c>
      <c r="L327" s="60">
        <v>18.408551194968172</v>
      </c>
      <c r="M327" s="60">
        <v>16.437879615071818</v>
      </c>
      <c r="N327" s="60">
        <v>17.22698514417317</v>
      </c>
      <c r="O327" s="12">
        <v>16.989648977040176</v>
      </c>
      <c r="P327" s="60">
        <v>16.766290677092822</v>
      </c>
      <c r="Q327" s="60">
        <v>18.869783348568642</v>
      </c>
      <c r="R327" s="60">
        <v>18.651225199610259</v>
      </c>
      <c r="S327" s="60">
        <v>16.831254283808523</v>
      </c>
      <c r="T327" s="60">
        <v>21.302346654103573</v>
      </c>
      <c r="U327" s="60">
        <v>22.552123612789291</v>
      </c>
      <c r="V327" s="60">
        <v>20.478445393536848</v>
      </c>
      <c r="W327" s="60">
        <v>21.397683489260316</v>
      </c>
      <c r="X327" s="60">
        <v>21.108746888637494</v>
      </c>
      <c r="Y327" s="60">
        <v>16.918807235989863</v>
      </c>
      <c r="Z327" s="60">
        <v>17.58997886440045</v>
      </c>
      <c r="AA327" s="60">
        <v>0</v>
      </c>
      <c r="AB327" s="60">
        <v>20.174499238580271</v>
      </c>
      <c r="AC327" s="60">
        <v>14.281929769758014</v>
      </c>
      <c r="AD327" s="68">
        <v>16.260203999991742</v>
      </c>
      <c r="AE327" s="60">
        <v>15.07092673263397</v>
      </c>
      <c r="AF327" s="60">
        <v>0</v>
      </c>
      <c r="AG327" s="60">
        <v>18.046273854488007</v>
      </c>
      <c r="AH327" s="60">
        <v>16.818520548987347</v>
      </c>
      <c r="AI327" s="60">
        <v>20.830415035262089</v>
      </c>
      <c r="AJ327" s="60">
        <v>26.42428361290612</v>
      </c>
      <c r="AK327" s="60">
        <v>15.01003446084073</v>
      </c>
      <c r="AL327" s="60">
        <v>18.592013990378206</v>
      </c>
      <c r="AM327" s="60">
        <v>18.928889014634279</v>
      </c>
      <c r="AN327" s="60">
        <v>18.921257943646829</v>
      </c>
      <c r="AO327" s="60">
        <v>17.839885474226438</v>
      </c>
      <c r="AP327" s="60">
        <v>18.511644790316439</v>
      </c>
      <c r="AQ327" s="60">
        <v>18.286976304790517</v>
      </c>
      <c r="AR327" s="60">
        <v>12.355323248122657</v>
      </c>
      <c r="AS327" s="60"/>
    </row>
    <row r="328" spans="1:45" s="58" customFormat="1" x14ac:dyDescent="0.25">
      <c r="B328" s="58" t="s">
        <v>46</v>
      </c>
      <c r="O328" s="11"/>
    </row>
    <row r="329" spans="1:45" s="58" customFormat="1" x14ac:dyDescent="0.25">
      <c r="A329" s="58" t="s">
        <v>180</v>
      </c>
      <c r="B329" s="58" t="s">
        <v>42</v>
      </c>
      <c r="C329" s="58" t="s">
        <v>40</v>
      </c>
      <c r="E329" s="58" t="s">
        <v>41</v>
      </c>
      <c r="F329" s="58">
        <v>2010</v>
      </c>
      <c r="I329" s="60">
        <v>0</v>
      </c>
      <c r="J329" s="60">
        <v>1.2980257878931458</v>
      </c>
      <c r="K329" s="60">
        <v>2.6536266106845097</v>
      </c>
      <c r="L329" s="60">
        <v>0.13865109152217792</v>
      </c>
      <c r="M329" s="60">
        <v>0</v>
      </c>
      <c r="N329" s="60">
        <v>0</v>
      </c>
      <c r="O329" s="12">
        <v>0</v>
      </c>
      <c r="P329" s="60">
        <v>1.9109641944428386</v>
      </c>
      <c r="Q329" s="60">
        <v>9.2078130185744982</v>
      </c>
      <c r="R329" s="60">
        <v>0.19759766433486234</v>
      </c>
      <c r="S329" s="60">
        <v>9.9491161551632599E-3</v>
      </c>
      <c r="T329" s="60">
        <v>0.49521694126393317</v>
      </c>
      <c r="U329" s="60">
        <v>0.23644215338976957</v>
      </c>
      <c r="V329" s="60">
        <v>7.6148769032981782</v>
      </c>
      <c r="W329" s="60">
        <v>0</v>
      </c>
      <c r="X329" s="60">
        <v>1.856838717692523E-2</v>
      </c>
      <c r="Y329" s="60">
        <v>0.38269776144310153</v>
      </c>
      <c r="Z329" s="60">
        <v>4.6531844293736059E-2</v>
      </c>
      <c r="AA329" s="60">
        <v>0</v>
      </c>
      <c r="AB329" s="60">
        <v>0.43890942900458696</v>
      </c>
      <c r="AC329" s="60">
        <v>0.25230698235433902</v>
      </c>
      <c r="AD329" s="60">
        <v>0.16972840036381476</v>
      </c>
      <c r="AE329" s="60">
        <v>0.56437385248979055</v>
      </c>
      <c r="AF329" s="60">
        <v>0</v>
      </c>
      <c r="AG329" s="60">
        <v>0</v>
      </c>
      <c r="AH329" s="60">
        <v>0</v>
      </c>
      <c r="AI329" s="60">
        <v>0.35386646137947225</v>
      </c>
      <c r="AJ329" s="60">
        <v>0</v>
      </c>
      <c r="AK329" s="60">
        <v>1.2542215522360576</v>
      </c>
      <c r="AL329" s="60">
        <v>0</v>
      </c>
      <c r="AM329" s="60">
        <v>0.24122209967335062</v>
      </c>
      <c r="AN329" s="60">
        <v>0</v>
      </c>
      <c r="AO329" s="60">
        <v>8.621494474419011</v>
      </c>
      <c r="AP329" s="60">
        <v>0</v>
      </c>
      <c r="AQ329" s="60">
        <v>0.70739723670136068</v>
      </c>
      <c r="AR329" s="60">
        <v>10.94269310277928</v>
      </c>
      <c r="AS329" s="60"/>
    </row>
    <row r="330" spans="1:45" s="58" customFormat="1" x14ac:dyDescent="0.25">
      <c r="A330" s="58" t="s">
        <v>180</v>
      </c>
      <c r="B330" s="58" t="s">
        <v>42</v>
      </c>
      <c r="C330" s="58" t="s">
        <v>40</v>
      </c>
      <c r="E330" s="58" t="s">
        <v>41</v>
      </c>
      <c r="F330" s="58">
        <v>2020</v>
      </c>
      <c r="H330" s="72"/>
      <c r="I330" s="60">
        <v>0</v>
      </c>
      <c r="J330" s="60">
        <v>0.30334835046619557</v>
      </c>
      <c r="K330" s="60">
        <v>2.3259362452817216</v>
      </c>
      <c r="L330" s="60">
        <v>2.1098273999294004</v>
      </c>
      <c r="M330" s="60">
        <v>0</v>
      </c>
      <c r="N330" s="60">
        <v>0</v>
      </c>
      <c r="O330" s="12">
        <v>0</v>
      </c>
      <c r="P330" s="60">
        <v>0.91497358245819038</v>
      </c>
      <c r="Q330" s="60">
        <v>1.9249820252643821</v>
      </c>
      <c r="R330" s="60">
        <v>0.6655032567266651</v>
      </c>
      <c r="S330" s="60">
        <v>0.13063318636132318</v>
      </c>
      <c r="T330" s="60">
        <v>0.93061912863983376</v>
      </c>
      <c r="U330" s="60">
        <v>0.25703809109602099</v>
      </c>
      <c r="V330" s="60">
        <v>4.0243094205156194</v>
      </c>
      <c r="W330" s="60">
        <v>0</v>
      </c>
      <c r="X330" s="60">
        <v>4.9500307998832836E-2</v>
      </c>
      <c r="Y330" s="60">
        <v>0.99046873117016687</v>
      </c>
      <c r="Z330" s="60">
        <v>9.0172376173496674E-2</v>
      </c>
      <c r="AA330" s="60">
        <v>0</v>
      </c>
      <c r="AB330" s="60">
        <v>2.0763674489084236</v>
      </c>
      <c r="AC330" s="60">
        <v>0.50973246464132405</v>
      </c>
      <c r="AD330" s="60">
        <v>0.14876902299304653</v>
      </c>
      <c r="AE330" s="60">
        <v>0.53462832831341833</v>
      </c>
      <c r="AF330" s="60">
        <v>0</v>
      </c>
      <c r="AG330" s="60">
        <v>0</v>
      </c>
      <c r="AH330" s="60">
        <v>0</v>
      </c>
      <c r="AI330" s="60">
        <v>0.30449643288748635</v>
      </c>
      <c r="AJ330" s="60">
        <v>0</v>
      </c>
      <c r="AK330" s="60">
        <v>1.8210138523988184</v>
      </c>
      <c r="AL330" s="60">
        <v>0</v>
      </c>
      <c r="AM330" s="60">
        <v>1.8106724243949903</v>
      </c>
      <c r="AN330" s="60">
        <v>0</v>
      </c>
      <c r="AO330" s="60">
        <v>0.3045711999913856</v>
      </c>
      <c r="AP330" s="60">
        <v>0</v>
      </c>
      <c r="AQ330" s="60">
        <v>0.31111437783278528</v>
      </c>
      <c r="AR330" s="60">
        <v>11.995413503843913</v>
      </c>
      <c r="AS330" s="60"/>
    </row>
    <row r="331" spans="1:45" s="58" customFormat="1" x14ac:dyDescent="0.25">
      <c r="A331" s="58" t="s">
        <v>180</v>
      </c>
      <c r="B331" s="58" t="s">
        <v>42</v>
      </c>
      <c r="C331" s="58" t="s">
        <v>40</v>
      </c>
      <c r="E331" s="58" t="s">
        <v>41</v>
      </c>
      <c r="F331" s="58">
        <v>2030</v>
      </c>
      <c r="H331" s="72"/>
      <c r="I331" s="60">
        <v>0</v>
      </c>
      <c r="J331" s="60">
        <v>0.51156803649552784</v>
      </c>
      <c r="K331" s="60">
        <v>2.8837181251006756</v>
      </c>
      <c r="L331" s="60">
        <v>2.462747939142321</v>
      </c>
      <c r="M331" s="60">
        <v>0</v>
      </c>
      <c r="N331" s="60">
        <v>0</v>
      </c>
      <c r="O331" s="12">
        <v>0</v>
      </c>
      <c r="P331" s="60">
        <v>2.2367374887290974</v>
      </c>
      <c r="Q331" s="60">
        <v>1.6491017237702055</v>
      </c>
      <c r="R331" s="60">
        <v>0.91465727857117374</v>
      </c>
      <c r="S331" s="60">
        <v>1.5364699047958947</v>
      </c>
      <c r="T331" s="60">
        <v>1.1126346355467154</v>
      </c>
      <c r="U331" s="60">
        <v>0.24543515110970476</v>
      </c>
      <c r="V331" s="60">
        <v>3.6114109498368188</v>
      </c>
      <c r="W331" s="60">
        <v>0</v>
      </c>
      <c r="X331" s="60">
        <v>1.1603254500494899E-2</v>
      </c>
      <c r="Y331" s="60">
        <v>1.2170530427063544</v>
      </c>
      <c r="Z331" s="60">
        <v>0.10206721783946911</v>
      </c>
      <c r="AA331" s="60">
        <v>0</v>
      </c>
      <c r="AB331" s="60">
        <v>2.0106978010690835</v>
      </c>
      <c r="AC331" s="60">
        <v>1.0005370985645676</v>
      </c>
      <c r="AD331" s="60">
        <v>0.18444526539746381</v>
      </c>
      <c r="AE331" s="60">
        <v>2.2462095036475538</v>
      </c>
      <c r="AF331" s="60">
        <v>0</v>
      </c>
      <c r="AG331" s="60">
        <v>0</v>
      </c>
      <c r="AH331" s="60">
        <v>0</v>
      </c>
      <c r="AI331" s="60">
        <v>0.36835767943968811</v>
      </c>
      <c r="AJ331" s="60">
        <v>0</v>
      </c>
      <c r="AK331" s="60">
        <v>2.8278573545713535</v>
      </c>
      <c r="AL331" s="60">
        <v>0</v>
      </c>
      <c r="AM331" s="60">
        <v>2.1708649088731762</v>
      </c>
      <c r="AN331" s="60">
        <v>0</v>
      </c>
      <c r="AO331" s="60">
        <v>3.6590552687748482E-2</v>
      </c>
      <c r="AP331" s="60">
        <v>0</v>
      </c>
      <c r="AQ331" s="60">
        <v>0.44829582609469931</v>
      </c>
      <c r="AR331" s="60">
        <v>25.38119960432704</v>
      </c>
      <c r="AS331" s="60"/>
    </row>
    <row r="332" spans="1:45" s="58" customFormat="1" x14ac:dyDescent="0.25">
      <c r="A332" s="58" t="s">
        <v>180</v>
      </c>
      <c r="B332" s="58" t="s">
        <v>42</v>
      </c>
      <c r="C332" s="58" t="s">
        <v>40</v>
      </c>
      <c r="E332" s="58" t="s">
        <v>41</v>
      </c>
      <c r="F332" s="58">
        <v>2040</v>
      </c>
      <c r="H332" s="72"/>
      <c r="I332" s="60">
        <v>0</v>
      </c>
      <c r="J332" s="60">
        <v>0.50322742547574384</v>
      </c>
      <c r="K332" s="60">
        <v>3.0805825841171051</v>
      </c>
      <c r="L332" s="60">
        <v>2.3729532065923773</v>
      </c>
      <c r="M332" s="60">
        <v>0</v>
      </c>
      <c r="N332" s="60">
        <v>0</v>
      </c>
      <c r="O332" s="12">
        <v>0</v>
      </c>
      <c r="P332" s="60">
        <v>1.5558677512613355</v>
      </c>
      <c r="Q332" s="60">
        <v>1.8799549649392238</v>
      </c>
      <c r="R332" s="60">
        <v>0.77379811640906782</v>
      </c>
      <c r="S332" s="60">
        <v>3.3971228755370642</v>
      </c>
      <c r="T332" s="60">
        <v>1.183258057746492</v>
      </c>
      <c r="U332" s="60">
        <v>0.32246983214001651</v>
      </c>
      <c r="V332" s="60">
        <v>2.8860044117751951</v>
      </c>
      <c r="W332" s="60">
        <v>0</v>
      </c>
      <c r="X332" s="60">
        <v>0</v>
      </c>
      <c r="Y332" s="60">
        <v>1.3010167474373417</v>
      </c>
      <c r="Z332" s="60">
        <v>8.8773659326218723E-2</v>
      </c>
      <c r="AA332" s="60">
        <v>0</v>
      </c>
      <c r="AB332" s="60">
        <v>1.7189448078571443</v>
      </c>
      <c r="AC332" s="60">
        <v>1.2284490211532955</v>
      </c>
      <c r="AD332" s="60">
        <v>0.19703689738623373</v>
      </c>
      <c r="AE332" s="60">
        <v>3.8997170959217224</v>
      </c>
      <c r="AF332" s="60">
        <v>0</v>
      </c>
      <c r="AG332" s="60">
        <v>0</v>
      </c>
      <c r="AH332" s="60">
        <v>0</v>
      </c>
      <c r="AI332" s="60">
        <v>0.39758231644921799</v>
      </c>
      <c r="AJ332" s="60">
        <v>0</v>
      </c>
      <c r="AK332" s="60">
        <v>3.3074376664073371</v>
      </c>
      <c r="AL332" s="60">
        <v>0</v>
      </c>
      <c r="AM332" s="60">
        <v>2.120979455284921</v>
      </c>
      <c r="AN332" s="60">
        <v>0</v>
      </c>
      <c r="AO332" s="60">
        <v>6.7383024614610154E-2</v>
      </c>
      <c r="AP332" s="60">
        <v>0</v>
      </c>
      <c r="AQ332" s="60">
        <v>0.274978889331363</v>
      </c>
      <c r="AR332" s="60">
        <v>20.341078258265092</v>
      </c>
      <c r="AS332" s="60"/>
    </row>
    <row r="333" spans="1:45" s="58" customFormat="1" x14ac:dyDescent="0.25">
      <c r="A333" s="58" t="s">
        <v>180</v>
      </c>
      <c r="B333" s="58" t="s">
        <v>42</v>
      </c>
      <c r="C333" s="58" t="s">
        <v>40</v>
      </c>
      <c r="E333" s="59" t="s">
        <v>41</v>
      </c>
      <c r="F333" s="59">
        <v>2050</v>
      </c>
      <c r="G333" s="59"/>
      <c r="H333" s="73"/>
      <c r="I333" s="61">
        <v>0</v>
      </c>
      <c r="J333" s="61">
        <v>0.49290667043811182</v>
      </c>
      <c r="K333" s="61">
        <v>3.2894835371693381</v>
      </c>
      <c r="L333" s="61">
        <v>2.2937439863188178</v>
      </c>
      <c r="M333" s="61">
        <v>0</v>
      </c>
      <c r="N333" s="61">
        <v>0</v>
      </c>
      <c r="O333" s="101">
        <v>0</v>
      </c>
      <c r="P333" s="61">
        <v>0.87701833173163724</v>
      </c>
      <c r="Q333" s="61">
        <v>2.2654082205379109</v>
      </c>
      <c r="R333" s="61">
        <v>0.64588659822845373</v>
      </c>
      <c r="S333" s="61">
        <v>5.2555867305797328</v>
      </c>
      <c r="T333" s="61">
        <v>1.2316580941580737</v>
      </c>
      <c r="U333" s="61">
        <v>0.40116170980672228</v>
      </c>
      <c r="V333" s="61">
        <v>2.2203184680444723</v>
      </c>
      <c r="W333" s="61">
        <v>0</v>
      </c>
      <c r="X333" s="61">
        <v>0</v>
      </c>
      <c r="Y333" s="61">
        <v>1.3668281442062848</v>
      </c>
      <c r="Z333" s="61">
        <v>7.6834881483990453E-2</v>
      </c>
      <c r="AA333" s="61">
        <v>0</v>
      </c>
      <c r="AB333" s="61">
        <v>1.3118652928562753</v>
      </c>
      <c r="AC333" s="61">
        <v>1.4375239919349778</v>
      </c>
      <c r="AD333" s="61">
        <v>0.21039839461168017</v>
      </c>
      <c r="AE333" s="61">
        <v>5.5552977056818262</v>
      </c>
      <c r="AF333" s="61">
        <v>0</v>
      </c>
      <c r="AG333" s="61">
        <v>0</v>
      </c>
      <c r="AH333" s="61">
        <v>0</v>
      </c>
      <c r="AI333" s="61">
        <v>0.42679428830352639</v>
      </c>
      <c r="AJ333" s="61">
        <v>0</v>
      </c>
      <c r="AK333" s="61">
        <v>3.8012373762923644</v>
      </c>
      <c r="AL333" s="61">
        <v>0</v>
      </c>
      <c r="AM333" s="61">
        <v>2.0546770506104597</v>
      </c>
      <c r="AN333" s="61">
        <v>0</v>
      </c>
      <c r="AO333" s="61">
        <v>9.3116971277994606E-2</v>
      </c>
      <c r="AP333" s="61">
        <v>0</v>
      </c>
      <c r="AQ333" s="61">
        <v>9.9235086666726577E-2</v>
      </c>
      <c r="AR333" s="61">
        <v>15.231595511600551</v>
      </c>
      <c r="AS333" s="71"/>
    </row>
    <row r="334" spans="1:45" s="58" customFormat="1" x14ac:dyDescent="0.25">
      <c r="A334" s="58" t="s">
        <v>158</v>
      </c>
      <c r="E334" s="58" t="s">
        <v>45</v>
      </c>
      <c r="F334" s="58">
        <v>2010</v>
      </c>
      <c r="I334" s="60">
        <v>12.773189687239029</v>
      </c>
      <c r="J334" s="60">
        <v>12.992283730826758</v>
      </c>
      <c r="K334" s="60">
        <v>13.184497780842619</v>
      </c>
      <c r="L334" s="60">
        <v>11.357682668416475</v>
      </c>
      <c r="M334" s="60">
        <v>13.259950855908173</v>
      </c>
      <c r="N334" s="60">
        <v>45.96788945127053</v>
      </c>
      <c r="O334" s="12">
        <v>18.331435230481407</v>
      </c>
      <c r="P334" s="60">
        <v>10.771664156511177</v>
      </c>
      <c r="Q334" s="60">
        <v>13.705220231804841</v>
      </c>
      <c r="R334" s="60">
        <v>13.599147342040803</v>
      </c>
      <c r="S334" s="60">
        <v>11.683783550215979</v>
      </c>
      <c r="T334" s="60">
        <v>15.397939381076036</v>
      </c>
      <c r="U334" s="60">
        <v>12.521065246218507</v>
      </c>
      <c r="V334" s="60">
        <v>13.71276296635148</v>
      </c>
      <c r="W334" s="60">
        <v>19.353190429326329</v>
      </c>
      <c r="X334" s="60">
        <v>13.352502841616911</v>
      </c>
      <c r="Y334" s="60">
        <v>12.582711702786536</v>
      </c>
      <c r="Z334" s="60">
        <v>10.964759235371609</v>
      </c>
      <c r="AA334" s="60">
        <v>0</v>
      </c>
      <c r="AB334" s="60">
        <v>18.560536603379131</v>
      </c>
      <c r="AC334" s="60">
        <v>11.733802999901116</v>
      </c>
      <c r="AD334" s="68">
        <v>13.184497780842619</v>
      </c>
      <c r="AE334" s="60">
        <v>11.457675092693494</v>
      </c>
      <c r="AF334" s="60">
        <v>0</v>
      </c>
      <c r="AG334" s="60">
        <v>12.319777218822354</v>
      </c>
      <c r="AH334" s="60">
        <v>13.852757597203235</v>
      </c>
      <c r="AI334" s="60">
        <v>12.916161883468428</v>
      </c>
      <c r="AJ334" s="60">
        <v>21.029647719522142</v>
      </c>
      <c r="AK334" s="60">
        <v>11.655892336543102</v>
      </c>
      <c r="AL334" s="60">
        <v>14.436498227474404</v>
      </c>
      <c r="AM334" s="60">
        <v>12.757767510061141</v>
      </c>
      <c r="AN334" s="60">
        <v>11.297837599628998</v>
      </c>
      <c r="AO334" s="60">
        <v>13.292097555887169</v>
      </c>
      <c r="AP334" s="60">
        <v>12.798398485212276</v>
      </c>
      <c r="AQ334" s="60">
        <v>11.681737057116797</v>
      </c>
      <c r="AR334" s="60">
        <v>13.574877362050032</v>
      </c>
      <c r="AS334" s="60"/>
    </row>
    <row r="335" spans="1:45" s="58" customFormat="1" x14ac:dyDescent="0.25">
      <c r="A335" s="58" t="s">
        <v>158</v>
      </c>
      <c r="E335" s="58" t="s">
        <v>45</v>
      </c>
      <c r="F335" s="58">
        <v>2020</v>
      </c>
      <c r="I335" s="60">
        <v>14.056823350207996</v>
      </c>
      <c r="J335" s="60">
        <v>14.297775390370589</v>
      </c>
      <c r="K335" s="60">
        <v>14.50203881582601</v>
      </c>
      <c r="L335" s="60">
        <v>12.620853010979133</v>
      </c>
      <c r="M335" s="60">
        <v>14.61023897552008</v>
      </c>
      <c r="N335" s="60">
        <v>49.848003874169365</v>
      </c>
      <c r="O335" s="12">
        <v>20.601364909111535</v>
      </c>
      <c r="P335" s="60">
        <v>11.915240344810915</v>
      </c>
      <c r="Q335" s="60">
        <v>15.113088916185903</v>
      </c>
      <c r="R335" s="60">
        <v>14.8931422674515</v>
      </c>
      <c r="S335" s="60">
        <v>12.968091902443803</v>
      </c>
      <c r="T335" s="60">
        <v>17.064944429726324</v>
      </c>
      <c r="U335" s="60">
        <v>13.73318863942929</v>
      </c>
      <c r="V335" s="60">
        <v>15.112670174314713</v>
      </c>
      <c r="W335" s="60">
        <v>21.596536932088672</v>
      </c>
      <c r="X335" s="60">
        <v>14.733878666168469</v>
      </c>
      <c r="Y335" s="60">
        <v>14.016439859747335</v>
      </c>
      <c r="Z335" s="60">
        <v>11.976269653554363</v>
      </c>
      <c r="AA335" s="60">
        <v>0</v>
      </c>
      <c r="AB335" s="60">
        <v>20.639248046275085</v>
      </c>
      <c r="AC335" s="60">
        <v>13.048519052541982</v>
      </c>
      <c r="AD335" s="68">
        <v>14.50203881582601</v>
      </c>
      <c r="AE335" s="60">
        <v>12.718625986703904</v>
      </c>
      <c r="AF335" s="60">
        <v>0</v>
      </c>
      <c r="AG335" s="60">
        <v>13.60790620177008</v>
      </c>
      <c r="AH335" s="60">
        <v>15.459095945817001</v>
      </c>
      <c r="AI335" s="60">
        <v>14.186092369078287</v>
      </c>
      <c r="AJ335" s="60">
        <v>17.923336775011908</v>
      </c>
      <c r="AK335" s="60">
        <v>12.949062527592183</v>
      </c>
      <c r="AL335" s="60">
        <v>16.003039828832126</v>
      </c>
      <c r="AM335" s="60">
        <v>14.244183634262585</v>
      </c>
      <c r="AN335" s="60">
        <v>12.3794444821431</v>
      </c>
      <c r="AO335" s="60">
        <v>14.591946487795484</v>
      </c>
      <c r="AP335" s="60">
        <v>14.235705695588921</v>
      </c>
      <c r="AQ335" s="60">
        <v>12.966484727721021</v>
      </c>
      <c r="AR335" s="60">
        <v>14.932421144433082</v>
      </c>
      <c r="AS335" s="60"/>
    </row>
    <row r="336" spans="1:45" s="58" customFormat="1" x14ac:dyDescent="0.25">
      <c r="A336" s="58" t="s">
        <v>158</v>
      </c>
      <c r="E336" s="58" t="s">
        <v>45</v>
      </c>
      <c r="F336" s="58">
        <v>2030</v>
      </c>
      <c r="I336" s="60">
        <v>12.837872612877142</v>
      </c>
      <c r="J336" s="60">
        <v>19.491087820948692</v>
      </c>
      <c r="K336" s="60">
        <v>19.743284276687</v>
      </c>
      <c r="L336" s="60">
        <v>17.350339496976435</v>
      </c>
      <c r="M336" s="60">
        <v>13.327992532089263</v>
      </c>
      <c r="N336" s="60">
        <v>49.82734009356335</v>
      </c>
      <c r="O336" s="12">
        <v>29.099910800294968</v>
      </c>
      <c r="P336" s="60">
        <v>16.196753912312747</v>
      </c>
      <c r="Q336" s="60">
        <v>20.713662375056284</v>
      </c>
      <c r="R336" s="60">
        <v>20.040720103060625</v>
      </c>
      <c r="S336" s="60">
        <v>17.776502300613149</v>
      </c>
      <c r="T336" s="60">
        <v>23.696375567338595</v>
      </c>
      <c r="U336" s="60">
        <v>18.555077342690485</v>
      </c>
      <c r="V336" s="60">
        <v>20.681572473783817</v>
      </c>
      <c r="W336" s="60">
        <v>30.520683780304182</v>
      </c>
      <c r="X336" s="60">
        <v>13.42211104239523</v>
      </c>
      <c r="Y336" s="60">
        <v>19.384273344688783</v>
      </c>
      <c r="Z336" s="60">
        <v>16.000109706460812</v>
      </c>
      <c r="AA336" s="60">
        <v>0</v>
      </c>
      <c r="AB336" s="60">
        <v>28.908468226317225</v>
      </c>
      <c r="AC336" s="60">
        <v>17.970774932286584</v>
      </c>
      <c r="AD336" s="68">
        <v>19.743284276687</v>
      </c>
      <c r="AE336" s="60">
        <v>17.439586790099067</v>
      </c>
      <c r="AF336" s="60">
        <v>0</v>
      </c>
      <c r="AG336" s="60">
        <v>12.384686665824228</v>
      </c>
      <c r="AH336" s="60">
        <v>21.473176602580079</v>
      </c>
      <c r="AI336" s="60">
        <v>19.237940635341637</v>
      </c>
      <c r="AJ336" s="60">
        <v>22.671699779870075</v>
      </c>
      <c r="AK336" s="60">
        <v>17.790651373804085</v>
      </c>
      <c r="AL336" s="60">
        <v>22.234822247259508</v>
      </c>
      <c r="AM336" s="60">
        <v>19.809533559845192</v>
      </c>
      <c r="AN336" s="60">
        <v>11.352340297376511</v>
      </c>
      <c r="AO336" s="60">
        <v>19.76281185993578</v>
      </c>
      <c r="AP336" s="60">
        <v>19.616939044846831</v>
      </c>
      <c r="AQ336" s="60">
        <v>17.776539920184145</v>
      </c>
      <c r="AR336" s="60">
        <v>20.332799575473704</v>
      </c>
      <c r="AS336" s="60"/>
    </row>
    <row r="337" spans="1:45" s="58" customFormat="1" x14ac:dyDescent="0.25">
      <c r="A337" s="58" t="s">
        <v>158</v>
      </c>
      <c r="E337" s="58" t="s">
        <v>45</v>
      </c>
      <c r="F337" s="58">
        <v>2040</v>
      </c>
      <c r="I337" s="60">
        <v>13.092820194086819</v>
      </c>
      <c r="J337" s="60">
        <v>19.743043348151385</v>
      </c>
      <c r="K337" s="60">
        <v>19.997565293079251</v>
      </c>
      <c r="L337" s="60">
        <v>17.472137175190742</v>
      </c>
      <c r="M337" s="60">
        <v>13.596178619726592</v>
      </c>
      <c r="N337" s="60">
        <v>57.291304972869867</v>
      </c>
      <c r="O337" s="12">
        <v>29.318782622567568</v>
      </c>
      <c r="P337" s="60">
        <v>16.307020149455294</v>
      </c>
      <c r="Q337" s="60">
        <v>20.98537632589785</v>
      </c>
      <c r="R337" s="60">
        <v>20.290456798998903</v>
      </c>
      <c r="S337" s="60">
        <v>17.900338255558534</v>
      </c>
      <c r="T337" s="60">
        <v>24.018101970423398</v>
      </c>
      <c r="U337" s="60">
        <v>18.789013106537382</v>
      </c>
      <c r="V337" s="60">
        <v>20.951749886284841</v>
      </c>
      <c r="W337" s="60">
        <v>30.953642157839344</v>
      </c>
      <c r="X337" s="60">
        <v>13.696471582610712</v>
      </c>
      <c r="Y337" s="60">
        <v>19.52251669967541</v>
      </c>
      <c r="Z337" s="60">
        <v>16.195327836596778</v>
      </c>
      <c r="AA337" s="60">
        <v>0</v>
      </c>
      <c r="AB337" s="60">
        <v>29.309652587525722</v>
      </c>
      <c r="AC337" s="60">
        <v>18.097542867399977</v>
      </c>
      <c r="AD337" s="68">
        <v>19.997565293079251</v>
      </c>
      <c r="AE337" s="60">
        <v>17.561170565388032</v>
      </c>
      <c r="AF337" s="60">
        <v>0</v>
      </c>
      <c r="AG337" s="60">
        <v>12.64052708039315</v>
      </c>
      <c r="AH337" s="60">
        <v>21.628063427866945</v>
      </c>
      <c r="AI337" s="60">
        <v>19.483032974824226</v>
      </c>
      <c r="AJ337" s="60">
        <v>25.847231791750424</v>
      </c>
      <c r="AK337" s="60">
        <v>17.915341807559876</v>
      </c>
      <c r="AL337" s="60">
        <v>22.537159540776148</v>
      </c>
      <c r="AM337" s="60">
        <v>19.952857090083203</v>
      </c>
      <c r="AN337" s="60">
        <v>11.567162537141485</v>
      </c>
      <c r="AO337" s="60">
        <v>20.013678359563404</v>
      </c>
      <c r="AP337" s="60">
        <v>19.755527500366973</v>
      </c>
      <c r="AQ337" s="60">
        <v>17.900418235214289</v>
      </c>
      <c r="AR337" s="60">
        <v>20.59480098842074</v>
      </c>
      <c r="AS337" s="60"/>
    </row>
    <row r="338" spans="1:45" s="58" customFormat="1" x14ac:dyDescent="0.25">
      <c r="A338" s="58" t="s">
        <v>158</v>
      </c>
      <c r="E338" s="58" t="s">
        <v>45</v>
      </c>
      <c r="F338" s="58">
        <v>2050</v>
      </c>
      <c r="I338" s="60">
        <v>13.347767775296496</v>
      </c>
      <c r="J338" s="60">
        <v>19.994998875354071</v>
      </c>
      <c r="K338" s="60">
        <v>20.25184630947151</v>
      </c>
      <c r="L338" s="60">
        <v>17.593934853405045</v>
      </c>
      <c r="M338" s="60">
        <v>13.86436470736392</v>
      </c>
      <c r="N338" s="60">
        <v>64.755269852176397</v>
      </c>
      <c r="O338" s="12">
        <v>29.537654444840168</v>
      </c>
      <c r="P338" s="60">
        <v>16.417286386597834</v>
      </c>
      <c r="Q338" s="60">
        <v>21.257090276739433</v>
      </c>
      <c r="R338" s="60">
        <v>20.540193494937185</v>
      </c>
      <c r="S338" s="60">
        <v>18.024174210503915</v>
      </c>
      <c r="T338" s="60">
        <v>24.33982837350818</v>
      </c>
      <c r="U338" s="60">
        <v>19.022948870384276</v>
      </c>
      <c r="V338" s="60">
        <v>21.221927298785872</v>
      </c>
      <c r="W338" s="60">
        <v>31.386600535374537</v>
      </c>
      <c r="X338" s="60">
        <v>13.970832122826195</v>
      </c>
      <c r="Y338" s="60">
        <v>19.660760054662045</v>
      </c>
      <c r="Z338" s="60">
        <v>16.390545966732748</v>
      </c>
      <c r="AA338" s="60">
        <v>0</v>
      </c>
      <c r="AB338" s="60">
        <v>29.710836948734215</v>
      </c>
      <c r="AC338" s="60">
        <v>18.224310802513369</v>
      </c>
      <c r="AD338" s="68">
        <v>20.25184630947151</v>
      </c>
      <c r="AE338" s="60">
        <v>17.682754340677004</v>
      </c>
      <c r="AF338" s="60">
        <v>0</v>
      </c>
      <c r="AG338" s="60">
        <v>12.896367494962073</v>
      </c>
      <c r="AH338" s="60">
        <v>21.782950253153814</v>
      </c>
      <c r="AI338" s="60">
        <v>19.728125314306816</v>
      </c>
      <c r="AJ338" s="60">
        <v>29.022763803630763</v>
      </c>
      <c r="AK338" s="60">
        <v>18.040032241315657</v>
      </c>
      <c r="AL338" s="60">
        <v>22.839496834292792</v>
      </c>
      <c r="AM338" s="60">
        <v>20.096180620321217</v>
      </c>
      <c r="AN338" s="60">
        <v>11.781984776906457</v>
      </c>
      <c r="AO338" s="60">
        <v>20.264544859191023</v>
      </c>
      <c r="AP338" s="60">
        <v>19.89411595588712</v>
      </c>
      <c r="AQ338" s="60">
        <v>18.02429655024444</v>
      </c>
      <c r="AR338" s="60">
        <v>20.856802401367769</v>
      </c>
      <c r="AS338" s="60"/>
    </row>
    <row r="339" spans="1:45" s="58" customFormat="1" ht="15.75" thickBot="1" x14ac:dyDescent="0.3">
      <c r="A339" s="64"/>
      <c r="B339" s="64" t="s">
        <v>46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32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5"/>
    </row>
    <row r="340" spans="1:45" s="58" customFormat="1" x14ac:dyDescent="0.25">
      <c r="A340" s="58" t="s">
        <v>163</v>
      </c>
      <c r="B340" s="58" t="s">
        <v>42</v>
      </c>
      <c r="C340" s="58" t="s">
        <v>40</v>
      </c>
      <c r="E340" s="58" t="s">
        <v>41</v>
      </c>
      <c r="F340" s="58">
        <v>2010</v>
      </c>
      <c r="I340" s="60"/>
      <c r="J340" s="60"/>
      <c r="K340" s="60"/>
      <c r="L340" s="60"/>
      <c r="M340" s="60"/>
      <c r="N340" s="60"/>
      <c r="O340" s="12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s="58" customFormat="1" x14ac:dyDescent="0.25">
      <c r="A341" s="58" t="s">
        <v>163</v>
      </c>
      <c r="B341" s="58" t="s">
        <v>42</v>
      </c>
      <c r="C341" s="58" t="s">
        <v>40</v>
      </c>
      <c r="E341" s="58" t="s">
        <v>41</v>
      </c>
      <c r="F341" s="58">
        <v>2020</v>
      </c>
      <c r="H341" s="74"/>
      <c r="I341" s="60">
        <v>5.8380050310642106</v>
      </c>
      <c r="J341" s="60">
        <v>5.0326204098721821</v>
      </c>
      <c r="K341" s="60">
        <v>5.0411677945070492</v>
      </c>
      <c r="L341" s="60">
        <v>14.743162662491844</v>
      </c>
      <c r="M341" s="60">
        <v>14.331436910180201</v>
      </c>
      <c r="N341" s="60">
        <v>0</v>
      </c>
      <c r="O341" s="12">
        <v>0.38226397486313907</v>
      </c>
      <c r="P341" s="60">
        <v>4.2812414435214352</v>
      </c>
      <c r="Q341" s="60">
        <v>28.715871724851358</v>
      </c>
      <c r="R341" s="60">
        <v>0</v>
      </c>
      <c r="S341" s="60">
        <v>0</v>
      </c>
      <c r="T341" s="60">
        <v>90.1652274444059</v>
      </c>
      <c r="U341" s="60">
        <v>0</v>
      </c>
      <c r="V341" s="60">
        <v>56.989212748134193</v>
      </c>
      <c r="W341" s="60">
        <v>5.8544890617346148</v>
      </c>
      <c r="X341" s="60">
        <v>0</v>
      </c>
      <c r="Y341" s="60">
        <v>27.361814041982889</v>
      </c>
      <c r="Z341" s="60">
        <v>0</v>
      </c>
      <c r="AA341" s="60">
        <v>0</v>
      </c>
      <c r="AB341" s="60">
        <v>47.521068250300232</v>
      </c>
      <c r="AC341" s="60">
        <v>0</v>
      </c>
      <c r="AD341" s="60">
        <v>0</v>
      </c>
      <c r="AE341" s="60">
        <v>0</v>
      </c>
      <c r="AF341" s="60">
        <v>0.54139120432807764</v>
      </c>
      <c r="AG341" s="60">
        <v>3.5229596854319065</v>
      </c>
      <c r="AH341" s="60">
        <v>0</v>
      </c>
      <c r="AI341" s="60">
        <v>4.2030186973327108</v>
      </c>
      <c r="AJ341" s="60">
        <v>0</v>
      </c>
      <c r="AK341" s="60">
        <v>0</v>
      </c>
      <c r="AL341" s="60">
        <v>5.5336621868297557</v>
      </c>
      <c r="AM341" s="60">
        <v>90.852746235993152</v>
      </c>
      <c r="AN341" s="60">
        <v>8.1787485037279399</v>
      </c>
      <c r="AO341" s="60">
        <v>0</v>
      </c>
      <c r="AP341" s="60">
        <v>0.40070854511080189</v>
      </c>
      <c r="AQ341" s="60">
        <v>3.8916084257278065</v>
      </c>
      <c r="AR341" s="60">
        <v>13.467372313056909</v>
      </c>
      <c r="AS341" s="60"/>
    </row>
    <row r="342" spans="1:45" s="58" customFormat="1" x14ac:dyDescent="0.25">
      <c r="A342" s="58" t="s">
        <v>163</v>
      </c>
      <c r="B342" s="58" t="s">
        <v>42</v>
      </c>
      <c r="C342" s="58" t="s">
        <v>40</v>
      </c>
      <c r="E342" s="58" t="s">
        <v>41</v>
      </c>
      <c r="F342" s="58">
        <v>2030</v>
      </c>
      <c r="H342" s="74"/>
      <c r="I342" s="60">
        <v>5.9821944548867139</v>
      </c>
      <c r="J342" s="60">
        <v>5.1324122318810677</v>
      </c>
      <c r="K342" s="60">
        <v>7.2771506527940488</v>
      </c>
      <c r="L342" s="60">
        <v>12.867200778646302</v>
      </c>
      <c r="M342" s="60">
        <v>14.467438620719694</v>
      </c>
      <c r="N342" s="60">
        <v>0</v>
      </c>
      <c r="O342" s="12">
        <v>0.40614859960357169</v>
      </c>
      <c r="P342" s="60">
        <v>6.6020478287625268</v>
      </c>
      <c r="Q342" s="60">
        <v>51.703104617044978</v>
      </c>
      <c r="R342" s="60">
        <v>0</v>
      </c>
      <c r="S342" s="60">
        <v>0</v>
      </c>
      <c r="T342" s="60">
        <v>99.9554007724564</v>
      </c>
      <c r="U342" s="60">
        <v>0</v>
      </c>
      <c r="V342" s="60">
        <v>81.70354343606958</v>
      </c>
      <c r="W342" s="60">
        <v>6.6700861647466558</v>
      </c>
      <c r="X342" s="60">
        <v>0</v>
      </c>
      <c r="Y342" s="60">
        <v>27.553236370967511</v>
      </c>
      <c r="Z342" s="60">
        <v>0</v>
      </c>
      <c r="AA342" s="60">
        <v>0</v>
      </c>
      <c r="AB342" s="60">
        <v>43.166538436915985</v>
      </c>
      <c r="AC342" s="60">
        <v>0</v>
      </c>
      <c r="AD342" s="60">
        <v>0</v>
      </c>
      <c r="AE342" s="60">
        <v>0</v>
      </c>
      <c r="AF342" s="60">
        <v>0.5418937700956834</v>
      </c>
      <c r="AG342" s="60">
        <v>3.6027032882564916</v>
      </c>
      <c r="AH342" s="60">
        <v>0</v>
      </c>
      <c r="AI342" s="60">
        <v>7.7056013752438215</v>
      </c>
      <c r="AJ342" s="60">
        <v>0</v>
      </c>
      <c r="AK342" s="60">
        <v>0</v>
      </c>
      <c r="AL342" s="60">
        <v>5.3158394432657925</v>
      </c>
      <c r="AM342" s="60">
        <v>94.570280268753606</v>
      </c>
      <c r="AN342" s="60">
        <v>8.0348129461873832</v>
      </c>
      <c r="AO342" s="60">
        <v>0</v>
      </c>
      <c r="AP342" s="60">
        <v>1.0803457889459456</v>
      </c>
      <c r="AQ342" s="60">
        <v>4.7286655426474002</v>
      </c>
      <c r="AR342" s="60">
        <v>17.29325803311832</v>
      </c>
      <c r="AS342" s="60"/>
    </row>
    <row r="343" spans="1:45" s="58" customFormat="1" x14ac:dyDescent="0.25">
      <c r="A343" s="58" t="s">
        <v>163</v>
      </c>
      <c r="B343" s="58" t="s">
        <v>42</v>
      </c>
      <c r="C343" s="58" t="s">
        <v>40</v>
      </c>
      <c r="E343" s="58" t="s">
        <v>41</v>
      </c>
      <c r="F343" s="58">
        <v>2040</v>
      </c>
      <c r="H343" s="74"/>
      <c r="I343" s="60">
        <v>6.3082179611959726</v>
      </c>
      <c r="J343" s="60">
        <v>4.3548269408834086</v>
      </c>
      <c r="K343" s="60">
        <v>4.3276679877594422</v>
      </c>
      <c r="L343" s="60">
        <v>13.64257978981318</v>
      </c>
      <c r="M343" s="60">
        <v>14.631436525192239</v>
      </c>
      <c r="N343" s="60">
        <v>0</v>
      </c>
      <c r="O343" s="12">
        <v>0.35815578987228025</v>
      </c>
      <c r="P343" s="60">
        <v>5.3424752932419306</v>
      </c>
      <c r="Q343" s="60">
        <v>53.558456030815066</v>
      </c>
      <c r="R343" s="60">
        <v>0</v>
      </c>
      <c r="S343" s="60">
        <v>0</v>
      </c>
      <c r="T343" s="60">
        <v>108.38794551663128</v>
      </c>
      <c r="U343" s="60">
        <v>0</v>
      </c>
      <c r="V343" s="60">
        <v>79.808249885156059</v>
      </c>
      <c r="W343" s="60">
        <v>7.18128585063738</v>
      </c>
      <c r="X343" s="60">
        <v>0</v>
      </c>
      <c r="Y343" s="60">
        <v>28.62094646716541</v>
      </c>
      <c r="Z343" s="60">
        <v>0</v>
      </c>
      <c r="AA343" s="60">
        <v>0</v>
      </c>
      <c r="AB343" s="60">
        <v>40.32915989335828</v>
      </c>
      <c r="AC343" s="60">
        <v>0</v>
      </c>
      <c r="AD343" s="60">
        <v>0</v>
      </c>
      <c r="AE343" s="60">
        <v>0</v>
      </c>
      <c r="AF343" s="60">
        <v>0.56043611843622299</v>
      </c>
      <c r="AG343" s="60">
        <v>3.8765419704326836</v>
      </c>
      <c r="AH343" s="60">
        <v>0</v>
      </c>
      <c r="AI343" s="60">
        <v>6.9172223913379165</v>
      </c>
      <c r="AJ343" s="60">
        <v>0</v>
      </c>
      <c r="AK343" s="60">
        <v>0</v>
      </c>
      <c r="AL343" s="60">
        <v>6.795715046725455</v>
      </c>
      <c r="AM343" s="60">
        <v>87.585550213116221</v>
      </c>
      <c r="AN343" s="60">
        <v>7.5474920194313473</v>
      </c>
      <c r="AO343" s="60">
        <v>0</v>
      </c>
      <c r="AP343" s="60">
        <v>0.92282447577182081</v>
      </c>
      <c r="AQ343" s="60">
        <v>2.7984397883687384</v>
      </c>
      <c r="AR343" s="60">
        <v>15.416538746377419</v>
      </c>
      <c r="AS343" s="60"/>
    </row>
    <row r="344" spans="1:45" s="58" customFormat="1" x14ac:dyDescent="0.25">
      <c r="A344" s="58" t="s">
        <v>163</v>
      </c>
      <c r="B344" s="58" t="s">
        <v>42</v>
      </c>
      <c r="C344" s="58" t="s">
        <v>40</v>
      </c>
      <c r="E344" s="59" t="s">
        <v>41</v>
      </c>
      <c r="F344" s="59">
        <v>2050</v>
      </c>
      <c r="G344" s="59"/>
      <c r="H344" s="75"/>
      <c r="I344" s="61">
        <v>16.836858805622672</v>
      </c>
      <c r="J344" s="61">
        <v>3.4843338432068229</v>
      </c>
      <c r="K344" s="61">
        <v>1.0785477183156551</v>
      </c>
      <c r="L344" s="61">
        <v>15.70912852844635</v>
      </c>
      <c r="M344" s="61">
        <v>37.400105655329874</v>
      </c>
      <c r="N344" s="61">
        <v>0</v>
      </c>
      <c r="O344" s="101">
        <v>0.30404177839224095</v>
      </c>
      <c r="P344" s="61">
        <v>5.2529792959598991</v>
      </c>
      <c r="Q344" s="61">
        <v>55.358652791217708</v>
      </c>
      <c r="R344" s="61">
        <v>0</v>
      </c>
      <c r="S344" s="61">
        <v>0</v>
      </c>
      <c r="T344" s="61">
        <v>119.80599171220196</v>
      </c>
      <c r="U344" s="61">
        <v>0</v>
      </c>
      <c r="V344" s="61">
        <v>77.459065984080411</v>
      </c>
      <c r="W344" s="61">
        <v>7.7100834033634236</v>
      </c>
      <c r="X344" s="61">
        <v>0</v>
      </c>
      <c r="Y344" s="61">
        <v>30.030197204071008</v>
      </c>
      <c r="Z344" s="61">
        <v>0</v>
      </c>
      <c r="AA344" s="61">
        <v>0</v>
      </c>
      <c r="AB344" s="61">
        <v>37.164214038240978</v>
      </c>
      <c r="AC344" s="61">
        <v>0</v>
      </c>
      <c r="AD344" s="61">
        <v>0</v>
      </c>
      <c r="AE344" s="61">
        <v>0</v>
      </c>
      <c r="AF344" s="61">
        <v>1.471451805303104</v>
      </c>
      <c r="AG344" s="61">
        <v>10.556165089287076</v>
      </c>
      <c r="AH344" s="61">
        <v>0</v>
      </c>
      <c r="AI344" s="61">
        <v>6.0238150090022824</v>
      </c>
      <c r="AJ344" s="61">
        <v>0</v>
      </c>
      <c r="AK344" s="61">
        <v>0</v>
      </c>
      <c r="AL344" s="61">
        <v>8.3871125039919896</v>
      </c>
      <c r="AM344" s="61">
        <v>79.556449545196841</v>
      </c>
      <c r="AN344" s="61">
        <v>17.749024461432647</v>
      </c>
      <c r="AO344" s="61">
        <v>0</v>
      </c>
      <c r="AP344" s="61">
        <v>0.74630622162106108</v>
      </c>
      <c r="AQ344" s="61">
        <v>0.67226855191475476</v>
      </c>
      <c r="AR344" s="61">
        <v>13.294346026499383</v>
      </c>
      <c r="AS344" s="71"/>
    </row>
    <row r="345" spans="1:45" s="58" customFormat="1" x14ac:dyDescent="0.25">
      <c r="E345" s="58" t="s">
        <v>45</v>
      </c>
      <c r="F345" s="58">
        <v>2010</v>
      </c>
      <c r="I345" s="60"/>
      <c r="J345" s="60"/>
      <c r="K345" s="60"/>
      <c r="L345" s="60"/>
      <c r="M345" s="60"/>
      <c r="N345" s="60"/>
      <c r="O345" s="12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s="58" customFormat="1" x14ac:dyDescent="0.25">
      <c r="E346" s="58" t="s">
        <v>45</v>
      </c>
      <c r="F346" s="58">
        <v>2020</v>
      </c>
      <c r="H346" s="74"/>
      <c r="I346" s="60">
        <v>2.9515922891966899</v>
      </c>
      <c r="J346" s="60">
        <v>5.4668119862103914</v>
      </c>
      <c r="K346" s="60">
        <v>6.2890667582752737</v>
      </c>
      <c r="L346" s="60">
        <v>3.0631260216620122</v>
      </c>
      <c r="M346" s="60">
        <v>3.4914601985629536</v>
      </c>
      <c r="N346" s="60">
        <v>7.5638750561505157</v>
      </c>
      <c r="O346" s="12">
        <v>5.586329617299401</v>
      </c>
      <c r="P346" s="60">
        <v>3.4687484911743889</v>
      </c>
      <c r="Q346" s="60">
        <v>6.6014077396279705</v>
      </c>
      <c r="R346" s="60">
        <v>0</v>
      </c>
      <c r="S346" s="60">
        <v>0</v>
      </c>
      <c r="T346" s="60">
        <v>6.7531192973126544</v>
      </c>
      <c r="U346" s="60">
        <v>0</v>
      </c>
      <c r="V346" s="60">
        <v>5.9638671286761413</v>
      </c>
      <c r="W346" s="60">
        <v>7.3580507722481512</v>
      </c>
      <c r="X346" s="60">
        <v>0</v>
      </c>
      <c r="Y346" s="60">
        <v>3.1211512776529191</v>
      </c>
      <c r="Z346" s="60">
        <v>0</v>
      </c>
      <c r="AA346" s="60">
        <v>0</v>
      </c>
      <c r="AB346" s="60">
        <v>6.8617578995279045</v>
      </c>
      <c r="AC346" s="60">
        <v>0</v>
      </c>
      <c r="AD346" s="60">
        <v>6.9188905799972069</v>
      </c>
      <c r="AE346" s="60">
        <v>0</v>
      </c>
      <c r="AF346" s="60">
        <v>6.1006527357392386</v>
      </c>
      <c r="AG346" s="60">
        <v>3.4914601985629536</v>
      </c>
      <c r="AH346" s="60">
        <v>0</v>
      </c>
      <c r="AI346" s="60">
        <v>8.936485041007229</v>
      </c>
      <c r="AJ346" s="60">
        <v>0</v>
      </c>
      <c r="AK346" s="60">
        <v>0</v>
      </c>
      <c r="AL346" s="60">
        <v>4.7399900354478959</v>
      </c>
      <c r="AM346" s="60">
        <v>2.7738062863365149</v>
      </c>
      <c r="AN346" s="60">
        <v>3.4911557046620123</v>
      </c>
      <c r="AO346" s="60">
        <v>0</v>
      </c>
      <c r="AP346" s="60">
        <v>3.5534044279458277</v>
      </c>
      <c r="AQ346" s="60">
        <v>3.0953596881283016</v>
      </c>
      <c r="AR346" s="60">
        <v>7.3151254316486876</v>
      </c>
      <c r="AS346" s="60"/>
    </row>
    <row r="347" spans="1:45" s="58" customFormat="1" x14ac:dyDescent="0.25">
      <c r="E347" s="58" t="s">
        <v>45</v>
      </c>
      <c r="F347" s="58">
        <v>2030</v>
      </c>
      <c r="H347" s="74"/>
      <c r="I347" s="60">
        <v>2.8392216179044714</v>
      </c>
      <c r="J347" s="60">
        <v>5.3622156830965837</v>
      </c>
      <c r="K347" s="60">
        <v>5.7300762287710736</v>
      </c>
      <c r="L347" s="60">
        <v>3.1774069387875974</v>
      </c>
      <c r="M347" s="60">
        <v>2.8392216179044714</v>
      </c>
      <c r="N347" s="60">
        <v>6.4395200553667573</v>
      </c>
      <c r="O347" s="12">
        <v>5.3889289335182067</v>
      </c>
      <c r="P347" s="60">
        <v>3.1721777865198715</v>
      </c>
      <c r="Q347" s="60">
        <v>6.0612610073395352</v>
      </c>
      <c r="R347" s="60">
        <v>0</v>
      </c>
      <c r="S347" s="60">
        <v>0</v>
      </c>
      <c r="T347" s="60">
        <v>6.3924924696211907</v>
      </c>
      <c r="U347" s="60">
        <v>0</v>
      </c>
      <c r="V347" s="60">
        <v>5.3973024872424853</v>
      </c>
      <c r="W347" s="60">
        <v>7.0839576204480696</v>
      </c>
      <c r="X347" s="60">
        <v>3.5711130532440554</v>
      </c>
      <c r="Y347" s="60">
        <v>3.0874024077537903</v>
      </c>
      <c r="Z347" s="60">
        <v>0</v>
      </c>
      <c r="AA347" s="60">
        <v>0</v>
      </c>
      <c r="AB347" s="60">
        <v>7.0057429817083019</v>
      </c>
      <c r="AC347" s="60">
        <v>0</v>
      </c>
      <c r="AD347" s="60">
        <v>6.8292276831559517</v>
      </c>
      <c r="AE347" s="60">
        <v>0</v>
      </c>
      <c r="AF347" s="60">
        <v>3.382969844209752</v>
      </c>
      <c r="AG347" s="60">
        <v>3.382969844209752</v>
      </c>
      <c r="AH347" s="60">
        <v>0</v>
      </c>
      <c r="AI347" s="60">
        <v>8.3108948832080856</v>
      </c>
      <c r="AJ347" s="60">
        <v>0</v>
      </c>
      <c r="AK347" s="60">
        <v>0</v>
      </c>
      <c r="AL347" s="60">
        <v>4.7554478695555229</v>
      </c>
      <c r="AM347" s="60">
        <v>2.6904666913159065</v>
      </c>
      <c r="AN347" s="60">
        <v>2.8392216179044714</v>
      </c>
      <c r="AO347" s="60">
        <v>0</v>
      </c>
      <c r="AP347" s="60">
        <v>3.1378072614721746</v>
      </c>
      <c r="AQ347" s="60">
        <v>2.7158769397589038</v>
      </c>
      <c r="AR347" s="60">
        <v>6.7234270118169874</v>
      </c>
      <c r="AS347" s="60"/>
    </row>
    <row r="348" spans="1:45" s="58" customFormat="1" x14ac:dyDescent="0.25">
      <c r="E348" s="58" t="s">
        <v>45</v>
      </c>
      <c r="F348" s="58">
        <v>2040</v>
      </c>
      <c r="H348" s="74"/>
      <c r="I348" s="60">
        <v>3.2608927909618668</v>
      </c>
      <c r="J348" s="60">
        <v>5.5865747637037195</v>
      </c>
      <c r="K348" s="60">
        <v>6.3627956980262308</v>
      </c>
      <c r="L348" s="60">
        <v>3.1010931488778075</v>
      </c>
      <c r="M348" s="60">
        <v>3.2608927909618663</v>
      </c>
      <c r="N348" s="60">
        <v>6.6760232451257266</v>
      </c>
      <c r="O348" s="12">
        <v>5.5076527237889046</v>
      </c>
      <c r="P348" s="60">
        <v>3.3896746170206202</v>
      </c>
      <c r="Q348" s="60">
        <v>5.8888696036687183</v>
      </c>
      <c r="R348" s="60">
        <v>0</v>
      </c>
      <c r="S348" s="60">
        <v>0</v>
      </c>
      <c r="T348" s="60">
        <v>6.1800489962120206</v>
      </c>
      <c r="U348" s="60">
        <v>0</v>
      </c>
      <c r="V348" s="60">
        <v>5.2459454501337888</v>
      </c>
      <c r="W348" s="60">
        <v>6.8743575024525683</v>
      </c>
      <c r="X348" s="60">
        <v>3.9990373476807557</v>
      </c>
      <c r="Y348" s="60">
        <v>3.0221826767308175</v>
      </c>
      <c r="Z348" s="60">
        <v>0</v>
      </c>
      <c r="AA348" s="60">
        <v>0</v>
      </c>
      <c r="AB348" s="60">
        <v>6.9731135315781252</v>
      </c>
      <c r="AC348" s="60">
        <v>0</v>
      </c>
      <c r="AD348" s="60">
        <v>6.6699633712544761</v>
      </c>
      <c r="AE348" s="60">
        <v>0</v>
      </c>
      <c r="AF348" s="60">
        <v>3.8108495243695715</v>
      </c>
      <c r="AG348" s="60">
        <v>3.8108495243695715</v>
      </c>
      <c r="AH348" s="60">
        <v>0</v>
      </c>
      <c r="AI348" s="60">
        <v>8.0392847040914752</v>
      </c>
      <c r="AJ348" s="60">
        <v>0</v>
      </c>
      <c r="AK348" s="60">
        <v>0</v>
      </c>
      <c r="AL348" s="60">
        <v>4.3592499158791442</v>
      </c>
      <c r="AM348" s="60">
        <v>2.7714324721264751</v>
      </c>
      <c r="AN348" s="60">
        <v>3.2608927909618663</v>
      </c>
      <c r="AO348" s="60">
        <v>0</v>
      </c>
      <c r="AP348" s="60">
        <v>3.0787319918877039</v>
      </c>
      <c r="AQ348" s="60">
        <v>3.3787466552862311</v>
      </c>
      <c r="AR348" s="60">
        <v>6.6558825725075774</v>
      </c>
      <c r="AS348" s="60"/>
    </row>
    <row r="349" spans="1:45" s="58" customFormat="1" x14ac:dyDescent="0.25">
      <c r="E349" s="58" t="s">
        <v>45</v>
      </c>
      <c r="F349" s="58">
        <v>2050</v>
      </c>
      <c r="H349" s="74"/>
      <c r="I349" s="60">
        <v>3.3365480250072745</v>
      </c>
      <c r="J349" s="60">
        <v>5.6275066676806444</v>
      </c>
      <c r="K349" s="60">
        <v>6.3589845929508666</v>
      </c>
      <c r="L349" s="60">
        <v>2.9291942807123963</v>
      </c>
      <c r="M349" s="60">
        <v>3.8942653922930117</v>
      </c>
      <c r="N349" s="60">
        <v>6.5858147340902349</v>
      </c>
      <c r="O349" s="12">
        <v>5.6665992258326767</v>
      </c>
      <c r="P349" s="60">
        <v>3.3430239700271067</v>
      </c>
      <c r="Q349" s="60">
        <v>5.7358684147243633</v>
      </c>
      <c r="R349" s="60">
        <v>0</v>
      </c>
      <c r="S349" s="60">
        <v>0</v>
      </c>
      <c r="T349" s="60">
        <v>6.0398459316047566</v>
      </c>
      <c r="U349" s="60">
        <v>0</v>
      </c>
      <c r="V349" s="60">
        <v>5.111992112827461</v>
      </c>
      <c r="W349" s="60">
        <v>6.7250024980448018</v>
      </c>
      <c r="X349" s="60">
        <v>4.082508983450297</v>
      </c>
      <c r="Y349" s="60">
        <v>2.967722907117988</v>
      </c>
      <c r="Z349" s="60">
        <v>0</v>
      </c>
      <c r="AA349" s="60">
        <v>0</v>
      </c>
      <c r="AB349" s="60">
        <v>6.8366718601054446</v>
      </c>
      <c r="AC349" s="60">
        <v>0</v>
      </c>
      <c r="AD349" s="60">
        <v>6.524891168551898</v>
      </c>
      <c r="AE349" s="60">
        <v>0</v>
      </c>
      <c r="AF349" s="60">
        <v>3.8942653922930117</v>
      </c>
      <c r="AG349" s="60">
        <v>3.8942653922930113</v>
      </c>
      <c r="AH349" s="60">
        <v>0</v>
      </c>
      <c r="AI349" s="60">
        <v>7.7962394229592915</v>
      </c>
      <c r="AJ349" s="60">
        <v>0</v>
      </c>
      <c r="AK349" s="60">
        <v>0</v>
      </c>
      <c r="AL349" s="60">
        <v>4.2151567372074226</v>
      </c>
      <c r="AM349" s="60">
        <v>2.8381112691805153</v>
      </c>
      <c r="AN349" s="60">
        <v>3.8893317779700132</v>
      </c>
      <c r="AO349" s="60">
        <v>0</v>
      </c>
      <c r="AP349" s="60">
        <v>3.0282845505264993</v>
      </c>
      <c r="AQ349" s="60">
        <v>3.5181975681126669</v>
      </c>
      <c r="AR349" s="60">
        <v>6.8416992158125414</v>
      </c>
      <c r="AS349" s="60"/>
    </row>
    <row r="350" spans="1:45" s="58" customFormat="1" x14ac:dyDescent="0.25">
      <c r="B350" s="58" t="s">
        <v>46</v>
      </c>
      <c r="I350" s="65"/>
      <c r="J350" s="65"/>
      <c r="K350" s="65"/>
      <c r="L350" s="65"/>
      <c r="M350" s="65"/>
      <c r="N350" s="65"/>
      <c r="O350" s="29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</row>
    <row r="351" spans="1:45" s="58" customFormat="1" x14ac:dyDescent="0.25">
      <c r="A351" s="58" t="s">
        <v>164</v>
      </c>
      <c r="B351" s="58" t="s">
        <v>42</v>
      </c>
      <c r="C351" s="58" t="s">
        <v>40</v>
      </c>
      <c r="E351" s="58" t="s">
        <v>41</v>
      </c>
      <c r="F351" s="58">
        <v>2010</v>
      </c>
      <c r="I351" s="60"/>
      <c r="J351" s="60"/>
      <c r="K351" s="60"/>
      <c r="L351" s="60"/>
      <c r="M351" s="60"/>
      <c r="N351" s="60"/>
      <c r="O351" s="12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s="58" customFormat="1" x14ac:dyDescent="0.25">
      <c r="A352" s="58" t="s">
        <v>164</v>
      </c>
      <c r="B352" s="58" t="s">
        <v>42</v>
      </c>
      <c r="C352" s="58" t="s">
        <v>40</v>
      </c>
      <c r="E352" s="58" t="s">
        <v>41</v>
      </c>
      <c r="F352" s="58">
        <v>2020</v>
      </c>
      <c r="H352" s="74"/>
      <c r="I352" s="60">
        <v>4.086603521744947</v>
      </c>
      <c r="J352" s="60">
        <v>5.6936662226492478</v>
      </c>
      <c r="K352" s="60">
        <v>5.9979405515554047</v>
      </c>
      <c r="L352" s="60">
        <v>11.531858820642054</v>
      </c>
      <c r="M352" s="60">
        <v>10.032005837126141</v>
      </c>
      <c r="N352" s="60">
        <v>0</v>
      </c>
      <c r="O352" s="12">
        <v>0</v>
      </c>
      <c r="P352" s="60">
        <v>5.8598050366796901</v>
      </c>
      <c r="Q352" s="60">
        <v>30.928719515560061</v>
      </c>
      <c r="R352" s="60">
        <v>0</v>
      </c>
      <c r="S352" s="60">
        <v>0</v>
      </c>
      <c r="T352" s="60">
        <v>38.857823140095533</v>
      </c>
      <c r="U352" s="60">
        <v>0</v>
      </c>
      <c r="V352" s="60">
        <v>54.722739842000081</v>
      </c>
      <c r="W352" s="60">
        <v>3.0875476043890231</v>
      </c>
      <c r="X352" s="60">
        <v>0</v>
      </c>
      <c r="Y352" s="60">
        <v>23.793995703619164</v>
      </c>
      <c r="Z352" s="60">
        <v>0</v>
      </c>
      <c r="AA352" s="60">
        <v>0</v>
      </c>
      <c r="AB352" s="60">
        <v>31.18778721739849</v>
      </c>
      <c r="AC352" s="60">
        <v>0</v>
      </c>
      <c r="AD352" s="60">
        <v>0</v>
      </c>
      <c r="AE352" s="60">
        <v>0</v>
      </c>
      <c r="AF352" s="60">
        <v>0.37897384302965437</v>
      </c>
      <c r="AG352" s="60">
        <v>2.4660717798023346</v>
      </c>
      <c r="AH352" s="60">
        <v>0</v>
      </c>
      <c r="AI352" s="60">
        <v>4.351080695342568</v>
      </c>
      <c r="AJ352" s="60">
        <v>0</v>
      </c>
      <c r="AK352" s="60">
        <v>0</v>
      </c>
      <c r="AL352" s="60">
        <v>3.8735635307808294</v>
      </c>
      <c r="AM352" s="60">
        <v>83.433071548166581</v>
      </c>
      <c r="AN352" s="60">
        <v>5.7251239526095574</v>
      </c>
      <c r="AO352" s="60">
        <v>0</v>
      </c>
      <c r="AP352" s="60">
        <v>0.28049598157756139</v>
      </c>
      <c r="AQ352" s="60">
        <v>2.724125898009464</v>
      </c>
      <c r="AR352" s="60">
        <v>13.243315388053569</v>
      </c>
      <c r="AS352" s="60"/>
    </row>
    <row r="353" spans="1:45" s="58" customFormat="1" x14ac:dyDescent="0.25">
      <c r="A353" s="58" t="s">
        <v>164</v>
      </c>
      <c r="B353" s="58" t="s">
        <v>42</v>
      </c>
      <c r="C353" s="58" t="s">
        <v>40</v>
      </c>
      <c r="E353" s="58" t="s">
        <v>41</v>
      </c>
      <c r="F353" s="58">
        <v>2030</v>
      </c>
      <c r="H353" s="74"/>
      <c r="I353" s="60">
        <v>4.1875361184206996</v>
      </c>
      <c r="J353" s="60">
        <v>5.8119732165747386</v>
      </c>
      <c r="K353" s="60">
        <v>8.6631011659589277</v>
      </c>
      <c r="L353" s="60">
        <v>10.066120546847259</v>
      </c>
      <c r="M353" s="60">
        <v>10.127207034503789</v>
      </c>
      <c r="N353" s="60">
        <v>0</v>
      </c>
      <c r="O353" s="12">
        <v>0</v>
      </c>
      <c r="P353" s="60">
        <v>6.1568949416319239</v>
      </c>
      <c r="Q353" s="60">
        <v>55.705637293313877</v>
      </c>
      <c r="R353" s="60">
        <v>0</v>
      </c>
      <c r="S353" s="60">
        <v>0</v>
      </c>
      <c r="T353" s="60">
        <v>43.590622872877596</v>
      </c>
      <c r="U353" s="60">
        <v>0</v>
      </c>
      <c r="V353" s="60">
        <v>78.460695716395591</v>
      </c>
      <c r="W353" s="60">
        <v>2.9459578355687226</v>
      </c>
      <c r="X353" s="60">
        <v>0</v>
      </c>
      <c r="Y353" s="60">
        <v>23.945042483928106</v>
      </c>
      <c r="Z353" s="60">
        <v>0</v>
      </c>
      <c r="AA353" s="60">
        <v>0</v>
      </c>
      <c r="AB353" s="60">
        <v>28.158582601044213</v>
      </c>
      <c r="AC353" s="60">
        <v>0</v>
      </c>
      <c r="AD353" s="60">
        <v>0</v>
      </c>
      <c r="AE353" s="60">
        <v>0</v>
      </c>
      <c r="AF353" s="60">
        <v>0.37932563906697842</v>
      </c>
      <c r="AG353" s="60">
        <v>2.5218923017795447</v>
      </c>
      <c r="AH353" s="60">
        <v>0</v>
      </c>
      <c r="AI353" s="60">
        <v>7.9834960775647827</v>
      </c>
      <c r="AJ353" s="60">
        <v>0</v>
      </c>
      <c r="AK353" s="60">
        <v>0</v>
      </c>
      <c r="AL353" s="60">
        <v>3.7210876102860553</v>
      </c>
      <c r="AM353" s="60">
        <v>86.709476434793118</v>
      </c>
      <c r="AN353" s="60">
        <v>5.6243690623311666</v>
      </c>
      <c r="AO353" s="60">
        <v>0</v>
      </c>
      <c r="AP353" s="60">
        <v>0.7562420522621619</v>
      </c>
      <c r="AQ353" s="60">
        <v>3.3100658798531795</v>
      </c>
      <c r="AR353" s="60">
        <v>16.869336369569233</v>
      </c>
      <c r="AS353" s="60"/>
    </row>
    <row r="354" spans="1:45" s="58" customFormat="1" x14ac:dyDescent="0.25">
      <c r="A354" s="58" t="s">
        <v>164</v>
      </c>
      <c r="B354" s="58" t="s">
        <v>42</v>
      </c>
      <c r="C354" s="58" t="s">
        <v>40</v>
      </c>
      <c r="E354" s="58" t="s">
        <v>41</v>
      </c>
      <c r="F354" s="58">
        <v>2040</v>
      </c>
      <c r="H354" s="74"/>
      <c r="I354" s="60">
        <v>4.4157525728371798</v>
      </c>
      <c r="J354" s="60">
        <v>4.9282583219940967</v>
      </c>
      <c r="K354" s="60">
        <v>5.1528058147667961</v>
      </c>
      <c r="L354" s="60">
        <v>10.718037580026504</v>
      </c>
      <c r="M354" s="60">
        <v>10.242005567634566</v>
      </c>
      <c r="N354" s="60">
        <v>0</v>
      </c>
      <c r="O354" s="12">
        <v>0</v>
      </c>
      <c r="P354" s="60">
        <v>4.9646151302098529</v>
      </c>
      <c r="Q354" s="60">
        <v>57.730782366776637</v>
      </c>
      <c r="R354" s="60">
        <v>0</v>
      </c>
      <c r="S354" s="60">
        <v>0</v>
      </c>
      <c r="T354" s="60">
        <v>47.543319475343367</v>
      </c>
      <c r="U354" s="60">
        <v>0</v>
      </c>
      <c r="V354" s="60">
        <v>76.588026376082283</v>
      </c>
      <c r="W354" s="60">
        <v>3.1812984892577445</v>
      </c>
      <c r="X354" s="60">
        <v>0</v>
      </c>
      <c r="Y354" s="60">
        <v>24.770815793175036</v>
      </c>
      <c r="Z354" s="60">
        <v>0</v>
      </c>
      <c r="AA354" s="60">
        <v>0</v>
      </c>
      <c r="AB354" s="60">
        <v>26.145265064225764</v>
      </c>
      <c r="AC354" s="60">
        <v>0</v>
      </c>
      <c r="AD354" s="60">
        <v>0</v>
      </c>
      <c r="AE354" s="60">
        <v>0</v>
      </c>
      <c r="AF354" s="60">
        <v>0.39230528290535605</v>
      </c>
      <c r="AG354" s="60">
        <v>2.7135793793028786</v>
      </c>
      <c r="AH354" s="60">
        <v>0</v>
      </c>
      <c r="AI354" s="60">
        <v>7.1631882320967168</v>
      </c>
      <c r="AJ354" s="60">
        <v>0</v>
      </c>
      <c r="AK354" s="60">
        <v>0</v>
      </c>
      <c r="AL354" s="60">
        <v>4.7570005327078189</v>
      </c>
      <c r="AM354" s="60">
        <v>79.933269491748717</v>
      </c>
      <c r="AN354" s="60">
        <v>5.2832444136019427</v>
      </c>
      <c r="AO354" s="60">
        <v>0</v>
      </c>
      <c r="AP354" s="60">
        <v>0.64597713304027449</v>
      </c>
      <c r="AQ354" s="60">
        <v>1.9589078518581173</v>
      </c>
      <c r="AR354" s="60">
        <v>15.17892244081523</v>
      </c>
      <c r="AS354" s="60"/>
    </row>
    <row r="355" spans="1:45" s="58" customFormat="1" x14ac:dyDescent="0.25">
      <c r="A355" s="58" t="s">
        <v>164</v>
      </c>
      <c r="B355" s="58" t="s">
        <v>42</v>
      </c>
      <c r="C355" s="58" t="s">
        <v>40</v>
      </c>
      <c r="E355" s="59" t="s">
        <v>41</v>
      </c>
      <c r="F355" s="59">
        <v>2050</v>
      </c>
      <c r="G355" s="59"/>
      <c r="H355" s="75"/>
      <c r="I355" s="61">
        <v>11.78580116393587</v>
      </c>
      <c r="J355" s="61">
        <v>3.9390456525096971</v>
      </c>
      <c r="K355" s="61">
        <v>1.2858901019253435</v>
      </c>
      <c r="L355" s="61">
        <v>12.495411012264089</v>
      </c>
      <c r="M355" s="61">
        <v>26.180073958730915</v>
      </c>
      <c r="N355" s="61">
        <v>0</v>
      </c>
      <c r="O355" s="101">
        <v>0</v>
      </c>
      <c r="P355" s="61">
        <v>4.8818460934175363</v>
      </c>
      <c r="Q355" s="61">
        <v>59.698881592834198</v>
      </c>
      <c r="R355" s="61">
        <v>0</v>
      </c>
      <c r="S355" s="61">
        <v>0</v>
      </c>
      <c r="T355" s="61">
        <v>53.108263936992273</v>
      </c>
      <c r="U355" s="61">
        <v>0</v>
      </c>
      <c r="V355" s="61">
        <v>74.253352301126455</v>
      </c>
      <c r="W355" s="61">
        <v>3.4252806836043468</v>
      </c>
      <c r="X355" s="61">
        <v>0</v>
      </c>
      <c r="Y355" s="61">
        <v>25.828789563949606</v>
      </c>
      <c r="Z355" s="61">
        <v>0</v>
      </c>
      <c r="AA355" s="61">
        <v>0</v>
      </c>
      <c r="AB355" s="61">
        <v>23.861962572342197</v>
      </c>
      <c r="AC355" s="61">
        <v>0</v>
      </c>
      <c r="AD355" s="61">
        <v>0</v>
      </c>
      <c r="AE355" s="61">
        <v>0</v>
      </c>
      <c r="AF355" s="61">
        <v>1.0300162637121728</v>
      </c>
      <c r="AG355" s="61">
        <v>7.3893155625009506</v>
      </c>
      <c r="AH355" s="61">
        <v>0</v>
      </c>
      <c r="AI355" s="61">
        <v>6.2337463570511868</v>
      </c>
      <c r="AJ355" s="61">
        <v>0</v>
      </c>
      <c r="AK355" s="61">
        <v>0</v>
      </c>
      <c r="AL355" s="61">
        <v>5.8709787527943922</v>
      </c>
      <c r="AM355" s="61">
        <v>72.165678036848348</v>
      </c>
      <c r="AN355" s="61">
        <v>12.424317123002853</v>
      </c>
      <c r="AO355" s="61">
        <v>0</v>
      </c>
      <c r="AP355" s="61">
        <v>0.52241435513474266</v>
      </c>
      <c r="AQ355" s="61">
        <v>0.47058798634032839</v>
      </c>
      <c r="AR355" s="61">
        <v>13.261807088366833</v>
      </c>
      <c r="AS355" s="71"/>
    </row>
    <row r="356" spans="1:45" s="58" customFormat="1" x14ac:dyDescent="0.25">
      <c r="E356" s="58" t="s">
        <v>45</v>
      </c>
      <c r="F356" s="58">
        <v>2010</v>
      </c>
      <c r="I356" s="60"/>
      <c r="J356" s="60"/>
      <c r="K356" s="60"/>
      <c r="L356" s="60"/>
      <c r="M356" s="60"/>
      <c r="N356" s="60"/>
      <c r="O356" s="12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s="58" customFormat="1" x14ac:dyDescent="0.25">
      <c r="E357" s="58" t="s">
        <v>45</v>
      </c>
      <c r="F357" s="58">
        <v>2020</v>
      </c>
      <c r="H357" s="74"/>
      <c r="I357" s="60">
        <v>2.9361675785082291</v>
      </c>
      <c r="J357" s="60">
        <v>4.6912891155841896</v>
      </c>
      <c r="K357" s="60">
        <v>5.1782376843034728</v>
      </c>
      <c r="L357" s="60">
        <v>2.9696929708033322</v>
      </c>
      <c r="M357" s="60">
        <v>3.4657523474155192</v>
      </c>
      <c r="N357" s="60">
        <v>5.8411060934373706</v>
      </c>
      <c r="O357" s="12">
        <v>0</v>
      </c>
      <c r="P357" s="60">
        <v>3.0071443352767897</v>
      </c>
      <c r="Q357" s="60">
        <v>5.7360143949424156</v>
      </c>
      <c r="R357" s="60">
        <v>0</v>
      </c>
      <c r="S357" s="60">
        <v>0</v>
      </c>
      <c r="T357" s="60">
        <v>11.330205730624485</v>
      </c>
      <c r="U357" s="60">
        <v>0</v>
      </c>
      <c r="V357" s="60">
        <v>5.5959033311895023</v>
      </c>
      <c r="W357" s="60">
        <v>11.639786028880145</v>
      </c>
      <c r="X357" s="60">
        <v>0</v>
      </c>
      <c r="Y357" s="60">
        <v>2.8908756948192647</v>
      </c>
      <c r="Z357" s="60">
        <v>0</v>
      </c>
      <c r="AA357" s="60">
        <v>0</v>
      </c>
      <c r="AB357" s="60">
        <v>8.7988939179363577</v>
      </c>
      <c r="AC357" s="60">
        <v>0</v>
      </c>
      <c r="AD357" s="60">
        <v>5.8715385965987057</v>
      </c>
      <c r="AE357" s="60">
        <v>0</v>
      </c>
      <c r="AF357" s="60">
        <v>5.0533007523407365</v>
      </c>
      <c r="AG357" s="60">
        <v>3.4657523474155192</v>
      </c>
      <c r="AH357" s="60">
        <v>0</v>
      </c>
      <c r="AI357" s="60">
        <v>8.0894636277368051</v>
      </c>
      <c r="AJ357" s="60">
        <v>0</v>
      </c>
      <c r="AK357" s="60">
        <v>0</v>
      </c>
      <c r="AL357" s="60">
        <v>5.182261207253096</v>
      </c>
      <c r="AM357" s="60">
        <v>2.4890068783172081</v>
      </c>
      <c r="AN357" s="60">
        <v>3.4654478535145774</v>
      </c>
      <c r="AO357" s="60">
        <v>0</v>
      </c>
      <c r="AP357" s="60">
        <v>3.6309097331357494</v>
      </c>
      <c r="AQ357" s="60">
        <v>3.0513853439006282</v>
      </c>
      <c r="AR357" s="60">
        <v>8.0997425488632029</v>
      </c>
      <c r="AS357" s="60"/>
    </row>
    <row r="358" spans="1:45" s="58" customFormat="1" x14ac:dyDescent="0.25">
      <c r="E358" s="58" t="s">
        <v>45</v>
      </c>
      <c r="F358" s="58">
        <v>2030</v>
      </c>
      <c r="H358" s="74"/>
      <c r="I358" s="60">
        <v>2.825367511691327</v>
      </c>
      <c r="J358" s="60">
        <v>4.5953618988474441</v>
      </c>
      <c r="K358" s="60">
        <v>4.6421785319727586</v>
      </c>
      <c r="L358" s="60">
        <v>3.0813895833588232</v>
      </c>
      <c r="M358" s="60">
        <v>2.825367511691327</v>
      </c>
      <c r="N358" s="60">
        <v>4.4780987252903177</v>
      </c>
      <c r="O358" s="12">
        <v>0</v>
      </c>
      <c r="P358" s="60">
        <v>2.7930662539432101</v>
      </c>
      <c r="Q358" s="60">
        <v>5.2108608068422413</v>
      </c>
      <c r="R358" s="60">
        <v>0</v>
      </c>
      <c r="S358" s="60">
        <v>0</v>
      </c>
      <c r="T358" s="60">
        <v>10.706776620241214</v>
      </c>
      <c r="U358" s="60">
        <v>0</v>
      </c>
      <c r="V358" s="60">
        <v>5.0359995977501182</v>
      </c>
      <c r="W358" s="60">
        <v>12.005873822803919</v>
      </c>
      <c r="X358" s="60">
        <v>3.2874020488140347</v>
      </c>
      <c r="Y358" s="60">
        <v>2.8624846202893299</v>
      </c>
      <c r="Z358" s="60">
        <v>0</v>
      </c>
      <c r="AA358" s="60">
        <v>0</v>
      </c>
      <c r="AB358" s="60">
        <v>8.9602604206416885</v>
      </c>
      <c r="AC358" s="60">
        <v>0</v>
      </c>
      <c r="AD358" s="60">
        <v>5.7907830614986437</v>
      </c>
      <c r="AE358" s="60">
        <v>0</v>
      </c>
      <c r="AF358" s="60">
        <v>3.3598796671878439</v>
      </c>
      <c r="AG358" s="60">
        <v>3.3598796671878439</v>
      </c>
      <c r="AH358" s="60">
        <v>0</v>
      </c>
      <c r="AI358" s="60">
        <v>7.4765041210040604</v>
      </c>
      <c r="AJ358" s="60">
        <v>0</v>
      </c>
      <c r="AK358" s="60">
        <v>0</v>
      </c>
      <c r="AL358" s="60">
        <v>5.2015750380811561</v>
      </c>
      <c r="AM358" s="60">
        <v>2.4142704178864736</v>
      </c>
      <c r="AN358" s="60">
        <v>2.825367511691327</v>
      </c>
      <c r="AO358" s="60">
        <v>0</v>
      </c>
      <c r="AP358" s="60">
        <v>3.2126747570986653</v>
      </c>
      <c r="AQ358" s="60">
        <v>2.6722124477845139</v>
      </c>
      <c r="AR358" s="60">
        <v>7.4874395234932951</v>
      </c>
      <c r="AS358" s="60"/>
    </row>
    <row r="359" spans="1:45" s="58" customFormat="1" x14ac:dyDescent="0.25">
      <c r="E359" s="58" t="s">
        <v>45</v>
      </c>
      <c r="F359" s="58">
        <v>2040</v>
      </c>
      <c r="H359" s="74"/>
      <c r="I359" s="60">
        <v>3.2495516519092273</v>
      </c>
      <c r="J359" s="60">
        <v>4.8538719152926246</v>
      </c>
      <c r="K359" s="60">
        <v>5.3145873931633645</v>
      </c>
      <c r="L359" s="60">
        <v>2.9972923711059138</v>
      </c>
      <c r="M359" s="60">
        <v>3.2495516519092273</v>
      </c>
      <c r="N359" s="60">
        <v>4.7902295627703282</v>
      </c>
      <c r="O359" s="12">
        <v>0</v>
      </c>
      <c r="P359" s="60">
        <v>3.0228518703839011</v>
      </c>
      <c r="Q359" s="60">
        <v>5.0681133333357069</v>
      </c>
      <c r="R359" s="60">
        <v>0</v>
      </c>
      <c r="S359" s="60">
        <v>0</v>
      </c>
      <c r="T359" s="60">
        <v>10.313669564971528</v>
      </c>
      <c r="U359" s="60">
        <v>0</v>
      </c>
      <c r="V359" s="60">
        <v>4.8988132705909946</v>
      </c>
      <c r="W359" s="60">
        <v>11.60698280292355</v>
      </c>
      <c r="X359" s="60">
        <v>3.7152560350953494</v>
      </c>
      <c r="Y359" s="60">
        <v>2.8195160220547999</v>
      </c>
      <c r="Z359" s="60">
        <v>0</v>
      </c>
      <c r="AA359" s="60">
        <v>0</v>
      </c>
      <c r="AB359" s="60">
        <v>8.9088431223881113</v>
      </c>
      <c r="AC359" s="60">
        <v>0</v>
      </c>
      <c r="AD359" s="60">
        <v>5.6714727778217426</v>
      </c>
      <c r="AE359" s="60">
        <v>3.0766435578538291</v>
      </c>
      <c r="AF359" s="60">
        <v>3.7919476259485059</v>
      </c>
      <c r="AG359" s="60">
        <v>3.791947625948505</v>
      </c>
      <c r="AH359" s="60">
        <v>0</v>
      </c>
      <c r="AI359" s="60">
        <v>7.2385230487600527</v>
      </c>
      <c r="AJ359" s="60">
        <v>0</v>
      </c>
      <c r="AK359" s="60">
        <v>0</v>
      </c>
      <c r="AL359" s="60">
        <v>4.7627744257714131</v>
      </c>
      <c r="AM359" s="60">
        <v>2.5179078223348665</v>
      </c>
      <c r="AN359" s="60">
        <v>3.2495516519092278</v>
      </c>
      <c r="AO359" s="60">
        <v>0</v>
      </c>
      <c r="AP359" s="60">
        <v>3.1496830246568703</v>
      </c>
      <c r="AQ359" s="60">
        <v>3.339832260660637</v>
      </c>
      <c r="AR359" s="60">
        <v>7.3742918733592457</v>
      </c>
      <c r="AS359" s="60"/>
    </row>
    <row r="360" spans="1:45" s="58" customFormat="1" x14ac:dyDescent="0.25">
      <c r="E360" s="58" t="s">
        <v>45</v>
      </c>
      <c r="F360" s="58">
        <v>2050</v>
      </c>
      <c r="H360" s="74"/>
      <c r="I360" s="60">
        <v>3.3283480949052673</v>
      </c>
      <c r="J360" s="60">
        <v>4.9219775160556383</v>
      </c>
      <c r="K360" s="60">
        <v>5.3458698417488604</v>
      </c>
      <c r="L360" s="60">
        <v>2.8037740478539033</v>
      </c>
      <c r="M360" s="60">
        <v>3.8805988421229993</v>
      </c>
      <c r="N360" s="60">
        <v>4.7657762683537639</v>
      </c>
      <c r="O360" s="12">
        <v>0</v>
      </c>
      <c r="P360" s="60">
        <v>2.9762549990811085</v>
      </c>
      <c r="Q360" s="60">
        <v>4.9404774383152565</v>
      </c>
      <c r="R360" s="60">
        <v>0</v>
      </c>
      <c r="S360" s="60">
        <v>0</v>
      </c>
      <c r="T360" s="60">
        <v>9.9800323624316487</v>
      </c>
      <c r="U360" s="60">
        <v>0</v>
      </c>
      <c r="V360" s="60">
        <v>4.777814605112968</v>
      </c>
      <c r="W360" s="60">
        <v>11.284308120991755</v>
      </c>
      <c r="X360" s="60">
        <v>3.7986397856706571</v>
      </c>
      <c r="Y360" s="60">
        <v>2.7869298482751854</v>
      </c>
      <c r="Z360" s="60">
        <v>0</v>
      </c>
      <c r="AA360" s="60">
        <v>0</v>
      </c>
      <c r="AB360" s="60">
        <v>8.7612497912582725</v>
      </c>
      <c r="AC360" s="60">
        <v>0</v>
      </c>
      <c r="AD360" s="60">
        <v>5.562057244779993</v>
      </c>
      <c r="AE360" s="60">
        <v>3.0966010999140741</v>
      </c>
      <c r="AF360" s="60">
        <v>3.8805988421229993</v>
      </c>
      <c r="AG360" s="60">
        <v>3.8805988421229989</v>
      </c>
      <c r="AH360" s="60">
        <v>0</v>
      </c>
      <c r="AI360" s="60">
        <v>7.0255380176730906</v>
      </c>
      <c r="AJ360" s="60">
        <v>0</v>
      </c>
      <c r="AK360" s="60">
        <v>0</v>
      </c>
      <c r="AL360" s="60">
        <v>4.5915069574688765</v>
      </c>
      <c r="AM360" s="60">
        <v>2.6094554857286387</v>
      </c>
      <c r="AN360" s="60">
        <v>3.8756652278000012</v>
      </c>
      <c r="AO360" s="60">
        <v>0</v>
      </c>
      <c r="AP360" s="60">
        <v>3.0955948106716509</v>
      </c>
      <c r="AQ360" s="60">
        <v>3.5058913214517311</v>
      </c>
      <c r="AR360" s="60">
        <v>7.501109027819866</v>
      </c>
      <c r="AS360" s="60"/>
    </row>
    <row r="361" spans="1:45" s="58" customFormat="1" x14ac:dyDescent="0.25">
      <c r="B361" s="58" t="s">
        <v>46</v>
      </c>
      <c r="I361" s="65"/>
      <c r="J361" s="65"/>
      <c r="K361" s="65"/>
      <c r="L361" s="65"/>
      <c r="M361" s="65"/>
      <c r="N361" s="65"/>
      <c r="O361" s="29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</row>
    <row r="362" spans="1:45" s="58" customFormat="1" x14ac:dyDescent="0.25">
      <c r="A362" s="58" t="s">
        <v>165</v>
      </c>
      <c r="B362" s="58" t="s">
        <v>42</v>
      </c>
      <c r="C362" s="58" t="s">
        <v>40</v>
      </c>
      <c r="E362" s="58" t="s">
        <v>41</v>
      </c>
      <c r="F362" s="58">
        <v>2010</v>
      </c>
      <c r="I362" s="60"/>
      <c r="J362" s="60"/>
      <c r="K362" s="60"/>
      <c r="L362" s="60"/>
      <c r="M362" s="60"/>
      <c r="N362" s="60"/>
      <c r="O362" s="12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s="58" customFormat="1" x14ac:dyDescent="0.25">
      <c r="A363" s="58" t="s">
        <v>165</v>
      </c>
      <c r="B363" s="58" t="s">
        <v>42</v>
      </c>
      <c r="C363" s="58" t="s">
        <v>40</v>
      </c>
      <c r="E363" s="58" t="s">
        <v>41</v>
      </c>
      <c r="F363" s="58">
        <v>2020</v>
      </c>
      <c r="H363" s="74"/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12">
        <v>0</v>
      </c>
      <c r="P363" s="60">
        <v>0</v>
      </c>
      <c r="Q363" s="60">
        <v>0</v>
      </c>
      <c r="R363" s="60">
        <v>0</v>
      </c>
      <c r="S363" s="60">
        <v>3.1436042309028465</v>
      </c>
      <c r="T363" s="60">
        <v>0</v>
      </c>
      <c r="U363" s="60">
        <v>5.008885126272995</v>
      </c>
      <c r="V363" s="60">
        <v>0</v>
      </c>
      <c r="W363" s="60">
        <v>0</v>
      </c>
      <c r="X363" s="60">
        <v>0</v>
      </c>
      <c r="Y363" s="60">
        <v>0</v>
      </c>
      <c r="Z363" s="60">
        <v>7.2969126456529647</v>
      </c>
      <c r="AA363" s="60">
        <v>0</v>
      </c>
      <c r="AB363" s="60">
        <v>0</v>
      </c>
      <c r="AC363" s="60">
        <v>16.810846939083195</v>
      </c>
      <c r="AD363" s="60">
        <v>0</v>
      </c>
      <c r="AE363" s="60">
        <v>1.9967362061533438</v>
      </c>
      <c r="AF363" s="60">
        <v>0</v>
      </c>
      <c r="AG363" s="60">
        <v>0</v>
      </c>
      <c r="AH363" s="60">
        <v>0</v>
      </c>
      <c r="AI363" s="60">
        <v>0</v>
      </c>
      <c r="AJ363" s="60">
        <v>1.54046184305399</v>
      </c>
      <c r="AK363" s="60">
        <v>82.383825433862583</v>
      </c>
      <c r="AL363" s="60">
        <v>0</v>
      </c>
      <c r="AM363" s="60">
        <v>0</v>
      </c>
      <c r="AN363" s="60">
        <v>0</v>
      </c>
      <c r="AO363" s="60">
        <v>6.0819478635596029</v>
      </c>
      <c r="AP363" s="60">
        <v>0</v>
      </c>
      <c r="AQ363" s="60">
        <v>0</v>
      </c>
      <c r="AR363" s="60">
        <v>0</v>
      </c>
      <c r="AS363" s="60"/>
    </row>
    <row r="364" spans="1:45" s="58" customFormat="1" x14ac:dyDescent="0.25">
      <c r="A364" s="58" t="s">
        <v>165</v>
      </c>
      <c r="B364" s="58" t="s">
        <v>42</v>
      </c>
      <c r="C364" s="58" t="s">
        <v>40</v>
      </c>
      <c r="E364" s="58" t="s">
        <v>41</v>
      </c>
      <c r="F364" s="58">
        <v>2030</v>
      </c>
      <c r="H364" s="74"/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12">
        <v>0</v>
      </c>
      <c r="P364" s="60">
        <v>0</v>
      </c>
      <c r="Q364" s="60">
        <v>0</v>
      </c>
      <c r="R364" s="60">
        <v>0</v>
      </c>
      <c r="S364" s="60">
        <v>2.9963334740282077</v>
      </c>
      <c r="T364" s="60">
        <v>0</v>
      </c>
      <c r="U364" s="60">
        <v>6.2502993819737789</v>
      </c>
      <c r="V364" s="60">
        <v>0</v>
      </c>
      <c r="W364" s="60">
        <v>0</v>
      </c>
      <c r="X364" s="60">
        <v>0</v>
      </c>
      <c r="Y364" s="60">
        <v>0</v>
      </c>
      <c r="Z364" s="60">
        <v>6.6304014729378578</v>
      </c>
      <c r="AA364" s="60">
        <v>0</v>
      </c>
      <c r="AB364" s="60">
        <v>0</v>
      </c>
      <c r="AC364" s="60">
        <v>18.806903973964094</v>
      </c>
      <c r="AD364" s="60">
        <v>0</v>
      </c>
      <c r="AE364" s="60">
        <v>2.7818750377774468</v>
      </c>
      <c r="AF364" s="60">
        <v>0</v>
      </c>
      <c r="AG364" s="60">
        <v>0</v>
      </c>
      <c r="AH364" s="60">
        <v>0</v>
      </c>
      <c r="AI364" s="60">
        <v>0</v>
      </c>
      <c r="AJ364" s="60">
        <v>1.5718332194736149</v>
      </c>
      <c r="AK364" s="60">
        <v>100.85321556991946</v>
      </c>
      <c r="AL364" s="60">
        <v>0</v>
      </c>
      <c r="AM364" s="60">
        <v>0</v>
      </c>
      <c r="AN364" s="60">
        <v>0</v>
      </c>
      <c r="AO364" s="60">
        <v>7.2093352346735919</v>
      </c>
      <c r="AP364" s="60">
        <v>0</v>
      </c>
      <c r="AQ364" s="60">
        <v>0</v>
      </c>
      <c r="AR364" s="60">
        <v>0</v>
      </c>
      <c r="AS364" s="60"/>
    </row>
    <row r="365" spans="1:45" s="58" customFormat="1" x14ac:dyDescent="0.25">
      <c r="A365" s="58" t="s">
        <v>165</v>
      </c>
      <c r="B365" s="58" t="s">
        <v>42</v>
      </c>
      <c r="C365" s="58" t="s">
        <v>40</v>
      </c>
      <c r="E365" s="58" t="s">
        <v>41</v>
      </c>
      <c r="F365" s="58">
        <v>2040</v>
      </c>
      <c r="H365" s="74"/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12">
        <v>0</v>
      </c>
      <c r="P365" s="60">
        <v>0</v>
      </c>
      <c r="Q365" s="60">
        <v>0</v>
      </c>
      <c r="R365" s="60">
        <v>0</v>
      </c>
      <c r="S365" s="60">
        <v>2.0170536426468773</v>
      </c>
      <c r="T365" s="60">
        <v>0</v>
      </c>
      <c r="U365" s="60">
        <v>9.7540548835986254</v>
      </c>
      <c r="V365" s="60">
        <v>0</v>
      </c>
      <c r="W365" s="60">
        <v>0</v>
      </c>
      <c r="X365" s="60">
        <v>0</v>
      </c>
      <c r="Y365" s="60">
        <v>0</v>
      </c>
      <c r="Z365" s="60">
        <v>4.7940424498441478</v>
      </c>
      <c r="AA365" s="60">
        <v>0</v>
      </c>
      <c r="AB365" s="60">
        <v>0</v>
      </c>
      <c r="AC365" s="60">
        <v>13.096327630055484</v>
      </c>
      <c r="AD365" s="60">
        <v>0</v>
      </c>
      <c r="AE365" s="60">
        <v>1.4713995189869253</v>
      </c>
      <c r="AF365" s="60">
        <v>0</v>
      </c>
      <c r="AG365" s="60">
        <v>0</v>
      </c>
      <c r="AH365" s="60">
        <v>0</v>
      </c>
      <c r="AI365" s="60">
        <v>0</v>
      </c>
      <c r="AJ365" s="60">
        <v>1.6274493040615128</v>
      </c>
      <c r="AK365" s="60">
        <v>98.36097016948645</v>
      </c>
      <c r="AL365" s="60">
        <v>0</v>
      </c>
      <c r="AM365" s="60">
        <v>0</v>
      </c>
      <c r="AN365" s="60">
        <v>0</v>
      </c>
      <c r="AO365" s="60">
        <v>6.6090211052657306</v>
      </c>
      <c r="AP365" s="60">
        <v>0</v>
      </c>
      <c r="AQ365" s="60">
        <v>0</v>
      </c>
      <c r="AR365" s="60">
        <v>0</v>
      </c>
      <c r="AS365" s="60"/>
    </row>
    <row r="366" spans="1:45" s="58" customFormat="1" x14ac:dyDescent="0.25">
      <c r="A366" s="58" t="s">
        <v>165</v>
      </c>
      <c r="B366" s="58" t="s">
        <v>42</v>
      </c>
      <c r="C366" s="58" t="s">
        <v>40</v>
      </c>
      <c r="E366" s="59" t="s">
        <v>41</v>
      </c>
      <c r="F366" s="59">
        <v>2050</v>
      </c>
      <c r="G366" s="59"/>
      <c r="H366" s="75"/>
      <c r="I366" s="61">
        <v>0</v>
      </c>
      <c r="J366" s="61">
        <v>0</v>
      </c>
      <c r="K366" s="61">
        <v>0</v>
      </c>
      <c r="L366" s="61">
        <v>0</v>
      </c>
      <c r="M366" s="61">
        <v>0</v>
      </c>
      <c r="N366" s="61">
        <v>0</v>
      </c>
      <c r="O366" s="101">
        <v>0</v>
      </c>
      <c r="P366" s="61">
        <v>0</v>
      </c>
      <c r="Q366" s="61">
        <v>0</v>
      </c>
      <c r="R366" s="61">
        <v>0</v>
      </c>
      <c r="S366" s="61">
        <v>0.93577723146885394</v>
      </c>
      <c r="T366" s="61">
        <v>0</v>
      </c>
      <c r="U366" s="61">
        <v>13.565522653893311</v>
      </c>
      <c r="V366" s="61">
        <v>0</v>
      </c>
      <c r="W366" s="61">
        <v>0</v>
      </c>
      <c r="X366" s="61">
        <v>0</v>
      </c>
      <c r="Y366" s="61">
        <v>0</v>
      </c>
      <c r="Z366" s="61">
        <v>2.7620386606988969</v>
      </c>
      <c r="AA366" s="61">
        <v>0</v>
      </c>
      <c r="AB366" s="61">
        <v>0</v>
      </c>
      <c r="AC366" s="61">
        <v>6.7851928134367245</v>
      </c>
      <c r="AD366" s="61">
        <v>0</v>
      </c>
      <c r="AE366" s="61">
        <v>2.974711304325052E-2</v>
      </c>
      <c r="AF366" s="61">
        <v>0</v>
      </c>
      <c r="AG366" s="61">
        <v>0</v>
      </c>
      <c r="AH366" s="61">
        <v>0</v>
      </c>
      <c r="AI366" s="61">
        <v>0</v>
      </c>
      <c r="AJ366" s="61">
        <v>4.3165918895153208</v>
      </c>
      <c r="AK366" s="61">
        <v>95.205562998581541</v>
      </c>
      <c r="AL366" s="61">
        <v>0</v>
      </c>
      <c r="AM366" s="61">
        <v>0</v>
      </c>
      <c r="AN366" s="61">
        <v>0</v>
      </c>
      <c r="AO366" s="61">
        <v>5.9229237206533725</v>
      </c>
      <c r="AP366" s="61">
        <v>0</v>
      </c>
      <c r="AQ366" s="61">
        <v>0</v>
      </c>
      <c r="AR366" s="61">
        <v>0</v>
      </c>
      <c r="AS366" s="71"/>
    </row>
    <row r="367" spans="1:45" s="58" customFormat="1" x14ac:dyDescent="0.25">
      <c r="E367" s="58" t="s">
        <v>45</v>
      </c>
      <c r="F367" s="58">
        <v>2010</v>
      </c>
      <c r="I367" s="60"/>
      <c r="J367" s="60"/>
      <c r="K367" s="60"/>
      <c r="L367" s="60"/>
      <c r="M367" s="60"/>
      <c r="N367" s="60"/>
      <c r="O367" s="12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s="58" customFormat="1" x14ac:dyDescent="0.25">
      <c r="E368" s="58" t="s">
        <v>45</v>
      </c>
      <c r="F368" s="58">
        <v>2020</v>
      </c>
      <c r="H368" s="74"/>
      <c r="I368" s="60">
        <v>0</v>
      </c>
      <c r="J368" s="60">
        <v>0</v>
      </c>
      <c r="K368" s="60">
        <v>0</v>
      </c>
      <c r="L368" s="60">
        <v>0</v>
      </c>
      <c r="M368" s="60">
        <v>0</v>
      </c>
      <c r="N368" s="60">
        <v>0</v>
      </c>
      <c r="O368" s="12">
        <v>0</v>
      </c>
      <c r="P368" s="60">
        <v>0</v>
      </c>
      <c r="Q368" s="60">
        <v>0</v>
      </c>
      <c r="R368" s="60">
        <v>0</v>
      </c>
      <c r="S368" s="60">
        <v>2.9853014177142945</v>
      </c>
      <c r="T368" s="60">
        <v>0</v>
      </c>
      <c r="U368" s="60">
        <v>5.3022536411151586</v>
      </c>
      <c r="V368" s="60">
        <v>0</v>
      </c>
      <c r="W368" s="60">
        <v>0</v>
      </c>
      <c r="X368" s="60">
        <v>0</v>
      </c>
      <c r="Y368" s="60">
        <v>0</v>
      </c>
      <c r="Z368" s="60">
        <v>5.1479956878726014</v>
      </c>
      <c r="AA368" s="60">
        <v>0</v>
      </c>
      <c r="AB368" s="60">
        <v>0</v>
      </c>
      <c r="AC368" s="60">
        <v>2.3928557759457223</v>
      </c>
      <c r="AD368" s="60">
        <v>0</v>
      </c>
      <c r="AE368" s="60">
        <v>2.4346787138804356</v>
      </c>
      <c r="AF368" s="60">
        <v>0</v>
      </c>
      <c r="AG368" s="60">
        <v>0</v>
      </c>
      <c r="AH368" s="60">
        <v>0</v>
      </c>
      <c r="AI368" s="60">
        <v>0</v>
      </c>
      <c r="AJ368" s="60">
        <v>0</v>
      </c>
      <c r="AK368" s="60">
        <v>3.8189658412475791</v>
      </c>
      <c r="AL368" s="60">
        <v>0</v>
      </c>
      <c r="AM368" s="60">
        <v>0</v>
      </c>
      <c r="AN368" s="60">
        <v>0</v>
      </c>
      <c r="AO368" s="60">
        <v>7.2363533856876581</v>
      </c>
      <c r="AP368" s="60">
        <v>0</v>
      </c>
      <c r="AQ368" s="60">
        <v>0</v>
      </c>
      <c r="AR368" s="60">
        <v>0</v>
      </c>
      <c r="AS368" s="60"/>
    </row>
    <row r="369" spans="1:45" s="58" customFormat="1" x14ac:dyDescent="0.25">
      <c r="E369" s="58" t="s">
        <v>45</v>
      </c>
      <c r="F369" s="58">
        <v>2030</v>
      </c>
      <c r="H369" s="74"/>
      <c r="I369" s="60">
        <v>0</v>
      </c>
      <c r="J369" s="60">
        <v>0</v>
      </c>
      <c r="K369" s="60">
        <v>0</v>
      </c>
      <c r="L369" s="60">
        <v>0</v>
      </c>
      <c r="M369" s="60">
        <v>0</v>
      </c>
      <c r="N369" s="60">
        <v>0</v>
      </c>
      <c r="O369" s="12">
        <v>0</v>
      </c>
      <c r="P369" s="60">
        <v>0</v>
      </c>
      <c r="Q369" s="60">
        <v>0</v>
      </c>
      <c r="R369" s="60">
        <v>0</v>
      </c>
      <c r="S369" s="60">
        <v>3.0458482490530772</v>
      </c>
      <c r="T369" s="60">
        <v>0</v>
      </c>
      <c r="U369" s="60">
        <v>4.9117088117993228</v>
      </c>
      <c r="V369" s="60">
        <v>0</v>
      </c>
      <c r="W369" s="60">
        <v>0</v>
      </c>
      <c r="X369" s="60">
        <v>3.1187366306820268</v>
      </c>
      <c r="Y369" s="60">
        <v>0</v>
      </c>
      <c r="Z369" s="60">
        <v>5.290893582051627</v>
      </c>
      <c r="AA369" s="60">
        <v>0</v>
      </c>
      <c r="AB369" s="60">
        <v>0</v>
      </c>
      <c r="AC369" s="60">
        <v>2.1808364469354871</v>
      </c>
      <c r="AD369" s="60">
        <v>0</v>
      </c>
      <c r="AE369" s="60">
        <v>2.0799358915634509</v>
      </c>
      <c r="AF369" s="60">
        <v>0</v>
      </c>
      <c r="AG369" s="60">
        <v>0</v>
      </c>
      <c r="AH369" s="60">
        <v>0</v>
      </c>
      <c r="AI369" s="60">
        <v>0</v>
      </c>
      <c r="AJ369" s="60">
        <v>6.8910064964517987</v>
      </c>
      <c r="AK369" s="60">
        <v>3.4476925212709877</v>
      </c>
      <c r="AL369" s="60">
        <v>0</v>
      </c>
      <c r="AM369" s="60">
        <v>0</v>
      </c>
      <c r="AN369" s="60">
        <v>0</v>
      </c>
      <c r="AO369" s="60">
        <v>6.8096391782341783</v>
      </c>
      <c r="AP369" s="60">
        <v>0</v>
      </c>
      <c r="AQ369" s="60">
        <v>0</v>
      </c>
      <c r="AR369" s="60">
        <v>0</v>
      </c>
      <c r="AS369" s="60"/>
    </row>
    <row r="370" spans="1:45" s="58" customFormat="1" x14ac:dyDescent="0.25">
      <c r="E370" s="58" t="s">
        <v>45</v>
      </c>
      <c r="F370" s="58">
        <v>2040</v>
      </c>
      <c r="H370" s="74"/>
      <c r="I370" s="60">
        <v>0</v>
      </c>
      <c r="J370" s="60">
        <v>0</v>
      </c>
      <c r="K370" s="60">
        <v>0</v>
      </c>
      <c r="L370" s="60">
        <v>0</v>
      </c>
      <c r="M370" s="60">
        <v>0</v>
      </c>
      <c r="N370" s="60">
        <v>0</v>
      </c>
      <c r="O370" s="12">
        <v>0</v>
      </c>
      <c r="P370" s="60">
        <v>0</v>
      </c>
      <c r="Q370" s="60">
        <v>0</v>
      </c>
      <c r="R370" s="60">
        <v>0</v>
      </c>
      <c r="S370" s="60">
        <v>3.2842879082565823</v>
      </c>
      <c r="T370" s="60">
        <v>0</v>
      </c>
      <c r="U370" s="60">
        <v>4.8036324964124644</v>
      </c>
      <c r="V370" s="60">
        <v>0</v>
      </c>
      <c r="W370" s="60">
        <v>0</v>
      </c>
      <c r="X370" s="60">
        <v>3.5409086009487636</v>
      </c>
      <c r="Y370" s="60">
        <v>0</v>
      </c>
      <c r="Z370" s="60">
        <v>5.4165876011301997</v>
      </c>
      <c r="AA370" s="60">
        <v>0</v>
      </c>
      <c r="AB370" s="60">
        <v>0</v>
      </c>
      <c r="AC370" s="60">
        <v>2.6860001671195031</v>
      </c>
      <c r="AD370" s="60">
        <v>0</v>
      </c>
      <c r="AE370" s="60">
        <v>3.0651174876808049</v>
      </c>
      <c r="AF370" s="60">
        <v>0</v>
      </c>
      <c r="AG370" s="60">
        <v>0</v>
      </c>
      <c r="AH370" s="60">
        <v>0</v>
      </c>
      <c r="AI370" s="60">
        <v>0</v>
      </c>
      <c r="AJ370" s="60">
        <v>7.3174229680140774</v>
      </c>
      <c r="AK370" s="60">
        <v>3.399981222522654</v>
      </c>
      <c r="AL370" s="60">
        <v>0</v>
      </c>
      <c r="AM370" s="60">
        <v>0</v>
      </c>
      <c r="AN370" s="60">
        <v>0</v>
      </c>
      <c r="AO370" s="60">
        <v>6.7467920855305241</v>
      </c>
      <c r="AP370" s="60">
        <v>0</v>
      </c>
      <c r="AQ370" s="60">
        <v>0</v>
      </c>
      <c r="AR370" s="60">
        <v>0</v>
      </c>
      <c r="AS370" s="60"/>
    </row>
    <row r="371" spans="1:45" s="58" customFormat="1" x14ac:dyDescent="0.25">
      <c r="E371" s="58" t="s">
        <v>45</v>
      </c>
      <c r="F371" s="58">
        <v>2050</v>
      </c>
      <c r="H371" s="74"/>
      <c r="I371" s="60">
        <v>0</v>
      </c>
      <c r="J371" s="60">
        <v>0</v>
      </c>
      <c r="K371" s="60">
        <v>0</v>
      </c>
      <c r="L371" s="60">
        <v>0</v>
      </c>
      <c r="M371" s="60">
        <v>0</v>
      </c>
      <c r="N371" s="60">
        <v>0</v>
      </c>
      <c r="O371" s="12">
        <v>0</v>
      </c>
      <c r="P371" s="60">
        <v>0</v>
      </c>
      <c r="Q371" s="60">
        <v>0</v>
      </c>
      <c r="R371" s="60">
        <v>0</v>
      </c>
      <c r="S371" s="60">
        <v>3.2831566590337045</v>
      </c>
      <c r="T371" s="60">
        <v>0</v>
      </c>
      <c r="U371" s="60">
        <v>4.7264291998987602</v>
      </c>
      <c r="V371" s="60">
        <v>0</v>
      </c>
      <c r="W371" s="60">
        <v>0</v>
      </c>
      <c r="X371" s="60">
        <v>3.6171898315058497</v>
      </c>
      <c r="Y371" s="60">
        <v>0</v>
      </c>
      <c r="Z371" s="60">
        <v>5.3109354898873526</v>
      </c>
      <c r="AA371" s="60">
        <v>0</v>
      </c>
      <c r="AB371" s="60">
        <v>0</v>
      </c>
      <c r="AC371" s="60">
        <v>2.6865745595569703</v>
      </c>
      <c r="AD371" s="60">
        <v>0</v>
      </c>
      <c r="AE371" s="60">
        <v>3.0803094108135447</v>
      </c>
      <c r="AF371" s="60">
        <v>0</v>
      </c>
      <c r="AG371" s="60">
        <v>0</v>
      </c>
      <c r="AH371" s="60">
        <v>0</v>
      </c>
      <c r="AI371" s="60">
        <v>0</v>
      </c>
      <c r="AJ371" s="60">
        <v>7.3990098251905936</v>
      </c>
      <c r="AK371" s="60">
        <v>3.3948406816330898</v>
      </c>
      <c r="AL371" s="60">
        <v>0</v>
      </c>
      <c r="AM371" s="60">
        <v>0</v>
      </c>
      <c r="AN371" s="60">
        <v>0</v>
      </c>
      <c r="AO371" s="60">
        <v>6.7664282723288398</v>
      </c>
      <c r="AP371" s="60">
        <v>0</v>
      </c>
      <c r="AQ371" s="60">
        <v>0</v>
      </c>
      <c r="AR371" s="60">
        <v>0</v>
      </c>
      <c r="AS371" s="60"/>
    </row>
    <row r="372" spans="1:45" s="58" customFormat="1" x14ac:dyDescent="0.25">
      <c r="B372" s="58" t="s">
        <v>46</v>
      </c>
      <c r="I372" s="65"/>
      <c r="J372" s="65"/>
      <c r="K372" s="65"/>
      <c r="L372" s="65"/>
      <c r="M372" s="65"/>
      <c r="N372" s="65"/>
      <c r="O372" s="29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</row>
    <row r="373" spans="1:45" s="58" customFormat="1" x14ac:dyDescent="0.25">
      <c r="A373" s="58" t="s">
        <v>154</v>
      </c>
      <c r="B373" s="58" t="s">
        <v>42</v>
      </c>
      <c r="C373" s="58" t="s">
        <v>40</v>
      </c>
      <c r="E373" s="58" t="s">
        <v>41</v>
      </c>
      <c r="F373" s="58">
        <v>2010</v>
      </c>
      <c r="I373" s="60"/>
      <c r="J373" s="60"/>
      <c r="K373" s="60"/>
      <c r="L373" s="60"/>
      <c r="M373" s="60"/>
      <c r="N373" s="60"/>
      <c r="O373" s="12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s="58" customFormat="1" x14ac:dyDescent="0.25">
      <c r="A374" s="58" t="s">
        <v>154</v>
      </c>
      <c r="B374" s="58" t="s">
        <v>42</v>
      </c>
      <c r="C374" s="58" t="s">
        <v>40</v>
      </c>
      <c r="E374" s="58" t="s">
        <v>41</v>
      </c>
      <c r="F374" s="58">
        <v>2020</v>
      </c>
      <c r="H374" s="74"/>
      <c r="I374" s="60">
        <v>0</v>
      </c>
      <c r="J374" s="60">
        <v>4.6259251765701555</v>
      </c>
      <c r="K374" s="60">
        <v>5.2396588290207902</v>
      </c>
      <c r="L374" s="60">
        <v>9.0510603822298137</v>
      </c>
      <c r="M374" s="60">
        <v>0</v>
      </c>
      <c r="N374" s="60">
        <v>0</v>
      </c>
      <c r="O374" s="12">
        <v>0</v>
      </c>
      <c r="P374" s="60">
        <v>4.7038880960866223</v>
      </c>
      <c r="Q374" s="60">
        <v>23.704422974555101</v>
      </c>
      <c r="R374" s="60">
        <v>0</v>
      </c>
      <c r="S374" s="60">
        <v>2.3235630748720966</v>
      </c>
      <c r="T374" s="60">
        <v>0</v>
      </c>
      <c r="U374" s="60">
        <v>2.0340966540129521</v>
      </c>
      <c r="V374" s="60">
        <v>45.618518738775769</v>
      </c>
      <c r="W374" s="60">
        <v>0</v>
      </c>
      <c r="X374" s="60">
        <v>0</v>
      </c>
      <c r="Y374" s="60">
        <v>17.302784883419005</v>
      </c>
      <c r="Z374" s="60">
        <v>6.4130286134695291</v>
      </c>
      <c r="AA374" s="60">
        <v>0</v>
      </c>
      <c r="AB374" s="60">
        <v>0</v>
      </c>
      <c r="AC374" s="60">
        <v>13.163341020300924</v>
      </c>
      <c r="AD374" s="60">
        <v>0</v>
      </c>
      <c r="AE374" s="60">
        <v>1.5875216381267592</v>
      </c>
      <c r="AF374" s="60">
        <v>0</v>
      </c>
      <c r="AG374" s="60">
        <v>0</v>
      </c>
      <c r="AH374" s="60">
        <v>0</v>
      </c>
      <c r="AI374" s="60">
        <v>3.3844231167997991</v>
      </c>
      <c r="AJ374" s="60">
        <v>1.4409343394296583</v>
      </c>
      <c r="AK374" s="60">
        <v>58.545558544456959</v>
      </c>
      <c r="AL374" s="60">
        <v>0</v>
      </c>
      <c r="AM374" s="60">
        <v>63.079306388790336</v>
      </c>
      <c r="AN374" s="60">
        <v>0</v>
      </c>
      <c r="AO374" s="60">
        <v>3.8275145893247657</v>
      </c>
      <c r="AP374" s="60">
        <v>0</v>
      </c>
      <c r="AQ374" s="60">
        <v>2.9783845106219262</v>
      </c>
      <c r="AR374" s="60">
        <v>19.505767916257966</v>
      </c>
      <c r="AS374" s="60"/>
    </row>
    <row r="375" spans="1:45" s="58" customFormat="1" x14ac:dyDescent="0.25">
      <c r="A375" s="58" t="s">
        <v>154</v>
      </c>
      <c r="B375" s="58" t="s">
        <v>42</v>
      </c>
      <c r="C375" s="58" t="s">
        <v>40</v>
      </c>
      <c r="E375" s="58" t="s">
        <v>41</v>
      </c>
      <c r="F375" s="58">
        <v>2030</v>
      </c>
      <c r="H375" s="74"/>
      <c r="I375" s="60">
        <v>0</v>
      </c>
      <c r="J375" s="60">
        <v>4.7226604592535519</v>
      </c>
      <c r="K375" s="60">
        <v>7.5647442063272186</v>
      </c>
      <c r="L375" s="60">
        <v>7.9171798692955191</v>
      </c>
      <c r="M375" s="60">
        <v>0</v>
      </c>
      <c r="N375" s="60">
        <v>0</v>
      </c>
      <c r="O375" s="12">
        <v>0</v>
      </c>
      <c r="P375" s="60">
        <v>4.9509472157142991</v>
      </c>
      <c r="Q375" s="60">
        <v>42.714369352321611</v>
      </c>
      <c r="R375" s="60">
        <v>0</v>
      </c>
      <c r="S375" s="60">
        <v>2.2147093936998639</v>
      </c>
      <c r="T375" s="60">
        <v>0</v>
      </c>
      <c r="U375" s="60">
        <v>2.599174967743425</v>
      </c>
      <c r="V375" s="60">
        <v>65.45303080194418</v>
      </c>
      <c r="W375" s="60">
        <v>0</v>
      </c>
      <c r="X375" s="60">
        <v>0</v>
      </c>
      <c r="Y375" s="60">
        <v>17.425957120772836</v>
      </c>
      <c r="Z375" s="60">
        <v>5.8270102673506239</v>
      </c>
      <c r="AA375" s="60">
        <v>0</v>
      </c>
      <c r="AB375" s="60">
        <v>0</v>
      </c>
      <c r="AC375" s="60">
        <v>14.726306856663532</v>
      </c>
      <c r="AD375" s="60">
        <v>0</v>
      </c>
      <c r="AE375" s="60">
        <v>2.2117527610441075</v>
      </c>
      <c r="AF375" s="60">
        <v>0</v>
      </c>
      <c r="AG375" s="60">
        <v>0</v>
      </c>
      <c r="AH375" s="60">
        <v>0</v>
      </c>
      <c r="AI375" s="60">
        <v>6.1997045223254501</v>
      </c>
      <c r="AJ375" s="60">
        <v>1.4702788465734336</v>
      </c>
      <c r="AK375" s="60">
        <v>71.578791311439531</v>
      </c>
      <c r="AL375" s="60">
        <v>0</v>
      </c>
      <c r="AM375" s="60">
        <v>65.585388680814035</v>
      </c>
      <c r="AN375" s="60">
        <v>0</v>
      </c>
      <c r="AO375" s="60">
        <v>4.437504004971176</v>
      </c>
      <c r="AP375" s="60">
        <v>0</v>
      </c>
      <c r="AQ375" s="60">
        <v>3.6220284973891892</v>
      </c>
      <c r="AR375" s="60">
        <v>24.941980000001717</v>
      </c>
      <c r="AS375" s="60"/>
    </row>
    <row r="376" spans="1:45" s="58" customFormat="1" x14ac:dyDescent="0.25">
      <c r="A376" s="58" t="s">
        <v>154</v>
      </c>
      <c r="B376" s="58" t="s">
        <v>42</v>
      </c>
      <c r="C376" s="58" t="s">
        <v>40</v>
      </c>
      <c r="E376" s="58" t="s">
        <v>41</v>
      </c>
      <c r="F376" s="58">
        <v>2040</v>
      </c>
      <c r="H376" s="74"/>
      <c r="I376" s="60">
        <v>0</v>
      </c>
      <c r="J376" s="60">
        <v>4.0041058145110906</v>
      </c>
      <c r="K376" s="60">
        <v>4.4991086167980461</v>
      </c>
      <c r="L376" s="60">
        <v>8.3990235501120765</v>
      </c>
      <c r="M376" s="60">
        <v>0</v>
      </c>
      <c r="N376" s="60">
        <v>0</v>
      </c>
      <c r="O376" s="12">
        <v>0</v>
      </c>
      <c r="P376" s="60">
        <v>4.0294552345128807</v>
      </c>
      <c r="Q376" s="60">
        <v>44.21025401641834</v>
      </c>
      <c r="R376" s="60">
        <v>0</v>
      </c>
      <c r="S376" s="60">
        <v>1.4908846724463465</v>
      </c>
      <c r="T376" s="60">
        <v>0</v>
      </c>
      <c r="U376" s="60">
        <v>4.080387138450476</v>
      </c>
      <c r="V376" s="60">
        <v>63.771574799992173</v>
      </c>
      <c r="W376" s="60">
        <v>0</v>
      </c>
      <c r="X376" s="60">
        <v>0</v>
      </c>
      <c r="Y376" s="60">
        <v>18.032713735933733</v>
      </c>
      <c r="Z376" s="60">
        <v>4.2134674697655559</v>
      </c>
      <c r="AA376" s="60">
        <v>0</v>
      </c>
      <c r="AB376" s="60">
        <v>0</v>
      </c>
      <c r="AC376" s="60">
        <v>10.254773440784852</v>
      </c>
      <c r="AD376" s="60">
        <v>0</v>
      </c>
      <c r="AE376" s="60">
        <v>1.1698483592988249</v>
      </c>
      <c r="AF376" s="60">
        <v>0</v>
      </c>
      <c r="AG376" s="60">
        <v>0</v>
      </c>
      <c r="AH376" s="60">
        <v>0</v>
      </c>
      <c r="AI376" s="60">
        <v>5.557165667078702</v>
      </c>
      <c r="AJ376" s="60">
        <v>1.522301638613806</v>
      </c>
      <c r="AK376" s="60">
        <v>69.637840438740113</v>
      </c>
      <c r="AL376" s="60">
        <v>0</v>
      </c>
      <c r="AM376" s="60">
        <v>60.690774659890167</v>
      </c>
      <c r="AN376" s="60">
        <v>0</v>
      </c>
      <c r="AO376" s="60">
        <v>4.067594924102198</v>
      </c>
      <c r="AP376" s="60">
        <v>0</v>
      </c>
      <c r="AQ376" s="60">
        <v>2.156935665781631</v>
      </c>
      <c r="AR376" s="60">
        <v>22.395552470588207</v>
      </c>
      <c r="AS376" s="60"/>
    </row>
    <row r="377" spans="1:45" s="58" customFormat="1" x14ac:dyDescent="0.25">
      <c r="A377" s="58" t="s">
        <v>154</v>
      </c>
      <c r="B377" s="58" t="s">
        <v>42</v>
      </c>
      <c r="C377" s="58" t="s">
        <v>40</v>
      </c>
      <c r="E377" s="59" t="s">
        <v>41</v>
      </c>
      <c r="F377" s="59">
        <v>2050</v>
      </c>
      <c r="G377" s="59"/>
      <c r="H377" s="75"/>
      <c r="I377" s="61">
        <v>0</v>
      </c>
      <c r="J377" s="61">
        <v>3.1997836026740605</v>
      </c>
      <c r="K377" s="61">
        <v>1.1220310723492202</v>
      </c>
      <c r="L377" s="61">
        <v>9.7034363333497637</v>
      </c>
      <c r="M377" s="61">
        <v>0</v>
      </c>
      <c r="N377" s="61">
        <v>0</v>
      </c>
      <c r="O377" s="101">
        <v>0</v>
      </c>
      <c r="P377" s="61">
        <v>3.9764881715854008</v>
      </c>
      <c r="Q377" s="61">
        <v>45.657217505596066</v>
      </c>
      <c r="R377" s="61">
        <v>0</v>
      </c>
      <c r="S377" s="61">
        <v>0.69167021725333255</v>
      </c>
      <c r="T377" s="61">
        <v>0</v>
      </c>
      <c r="U377" s="61">
        <v>5.6866817551168687</v>
      </c>
      <c r="V377" s="61">
        <v>61.653912707810981</v>
      </c>
      <c r="W377" s="61">
        <v>0</v>
      </c>
      <c r="X377" s="61">
        <v>0</v>
      </c>
      <c r="Y377" s="61">
        <v>18.827372366778409</v>
      </c>
      <c r="Z377" s="61">
        <v>2.428013810636604</v>
      </c>
      <c r="AA377" s="61">
        <v>0</v>
      </c>
      <c r="AB377" s="61">
        <v>0</v>
      </c>
      <c r="AC377" s="61">
        <v>5.3129867409662843</v>
      </c>
      <c r="AD377" s="61">
        <v>0</v>
      </c>
      <c r="AE377" s="61">
        <v>2.3650688299451942E-2</v>
      </c>
      <c r="AF377" s="61">
        <v>0</v>
      </c>
      <c r="AG377" s="61">
        <v>0</v>
      </c>
      <c r="AH377" s="61">
        <v>0</v>
      </c>
      <c r="AI377" s="61">
        <v>4.8293756409120103</v>
      </c>
      <c r="AJ377" s="61">
        <v>4.0377017522063889</v>
      </c>
      <c r="AK377" s="61">
        <v>67.210574589252246</v>
      </c>
      <c r="AL377" s="61">
        <v>0</v>
      </c>
      <c r="AM377" s="61">
        <v>55.067276296454537</v>
      </c>
      <c r="AN377" s="61">
        <v>0</v>
      </c>
      <c r="AO377" s="61">
        <v>3.6448477709249096</v>
      </c>
      <c r="AP377" s="61">
        <v>0</v>
      </c>
      <c r="AQ377" s="61">
        <v>0.54297279971022916</v>
      </c>
      <c r="AR377" s="61">
        <v>19.509657590015891</v>
      </c>
      <c r="AS377" s="71"/>
    </row>
    <row r="378" spans="1:45" s="58" customFormat="1" x14ac:dyDescent="0.25">
      <c r="E378" s="58" t="s">
        <v>45</v>
      </c>
      <c r="F378" s="58">
        <v>2010</v>
      </c>
      <c r="I378" s="60"/>
      <c r="J378" s="60"/>
      <c r="K378" s="60"/>
      <c r="L378" s="60"/>
      <c r="M378" s="60"/>
      <c r="N378" s="60"/>
      <c r="O378" s="12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s="58" customFormat="1" x14ac:dyDescent="0.25">
      <c r="E379" s="58" t="s">
        <v>45</v>
      </c>
      <c r="F379" s="58">
        <v>2020</v>
      </c>
      <c r="H379" s="74"/>
      <c r="I379" s="60">
        <v>6.6904657168081929</v>
      </c>
      <c r="J379" s="60">
        <v>9.4600718124548724</v>
      </c>
      <c r="K379" s="60">
        <v>9.7587128003080181</v>
      </c>
      <c r="L379" s="60">
        <v>7.3182409234221346</v>
      </c>
      <c r="M379" s="60">
        <v>7.1864419081664259</v>
      </c>
      <c r="N379" s="60">
        <v>10.886011371116235</v>
      </c>
      <c r="O379" s="12">
        <v>0</v>
      </c>
      <c r="P379" s="60">
        <v>7.3968871687838655</v>
      </c>
      <c r="Q379" s="60">
        <v>11.029967714396337</v>
      </c>
      <c r="R379" s="60">
        <v>0</v>
      </c>
      <c r="S379" s="60">
        <v>7.8859116391676922</v>
      </c>
      <c r="T379" s="60">
        <v>0</v>
      </c>
      <c r="U379" s="60">
        <v>13.382845267951604</v>
      </c>
      <c r="V379" s="60">
        <v>9.9455897510841567</v>
      </c>
      <c r="W379" s="60">
        <v>0</v>
      </c>
      <c r="X379" s="60">
        <v>0</v>
      </c>
      <c r="Y379" s="60">
        <v>7.3530126832571767</v>
      </c>
      <c r="Z379" s="60">
        <v>10.011533378946385</v>
      </c>
      <c r="AA379" s="60">
        <v>0</v>
      </c>
      <c r="AB379" s="60">
        <v>0</v>
      </c>
      <c r="AC379" s="60">
        <v>6.9181214121355845</v>
      </c>
      <c r="AD379" s="60">
        <v>10.619574309824024</v>
      </c>
      <c r="AE379" s="60">
        <v>6.9565685026625292</v>
      </c>
      <c r="AF379" s="60">
        <v>9.4854485840232687</v>
      </c>
      <c r="AG379" s="60">
        <v>7.1864419081664259</v>
      </c>
      <c r="AH379" s="60">
        <v>0</v>
      </c>
      <c r="AI379" s="60">
        <v>13.986577419872084</v>
      </c>
      <c r="AJ379" s="60">
        <v>0</v>
      </c>
      <c r="AK379" s="60">
        <v>8.9570518041139273</v>
      </c>
      <c r="AL379" s="60">
        <v>0</v>
      </c>
      <c r="AM379" s="60">
        <v>6.7663059987476259</v>
      </c>
      <c r="AN379" s="60">
        <v>7.1850447627791931</v>
      </c>
      <c r="AO379" s="60">
        <v>14.211362090571299</v>
      </c>
      <c r="AP379" s="60">
        <v>0</v>
      </c>
      <c r="AQ379" s="60">
        <v>7.0029032096861918</v>
      </c>
      <c r="AR379" s="60">
        <v>10.678667138032356</v>
      </c>
      <c r="AS379" s="60"/>
    </row>
    <row r="380" spans="1:45" s="58" customFormat="1" x14ac:dyDescent="0.25">
      <c r="E380" s="58" t="s">
        <v>45</v>
      </c>
      <c r="F380" s="58">
        <v>2030</v>
      </c>
      <c r="H380" s="74"/>
      <c r="I380" s="60">
        <v>6.4673301793188376</v>
      </c>
      <c r="J380" s="60">
        <v>9.2650968961154838</v>
      </c>
      <c r="K380" s="60">
        <v>8.4174774990610821</v>
      </c>
      <c r="L380" s="60">
        <v>7.7951920955920269</v>
      </c>
      <c r="M380" s="60">
        <v>6.4673301793188376</v>
      </c>
      <c r="N380" s="60">
        <v>8.8248786826117698</v>
      </c>
      <c r="O380" s="12">
        <v>0</v>
      </c>
      <c r="P380" s="60">
        <v>6.7455292213761044</v>
      </c>
      <c r="Q380" s="60">
        <v>9.6851348879532164</v>
      </c>
      <c r="R380" s="60">
        <v>0</v>
      </c>
      <c r="S380" s="60">
        <v>8.1151688018526169</v>
      </c>
      <c r="T380" s="60">
        <v>0</v>
      </c>
      <c r="U380" s="60">
        <v>12.341725149141961</v>
      </c>
      <c r="V380" s="60">
        <v>8.5865619803154338</v>
      </c>
      <c r="W380" s="60">
        <v>0</v>
      </c>
      <c r="X380" s="60">
        <v>7.7033824765320089</v>
      </c>
      <c r="Y380" s="60">
        <v>7.2702180780472752</v>
      </c>
      <c r="Z380" s="60">
        <v>10.503159243772558</v>
      </c>
      <c r="AA380" s="60">
        <v>0</v>
      </c>
      <c r="AB380" s="60">
        <v>0</v>
      </c>
      <c r="AC380" s="60">
        <v>6.2370454599460912</v>
      </c>
      <c r="AD380" s="60">
        <v>10.50531768905133</v>
      </c>
      <c r="AE380" s="60">
        <v>5.8158683747358477</v>
      </c>
      <c r="AF380" s="60">
        <v>6.968289787474836</v>
      </c>
      <c r="AG380" s="60">
        <v>6.968289787474836</v>
      </c>
      <c r="AH380" s="60">
        <v>0</v>
      </c>
      <c r="AI380" s="60">
        <v>12.5514122274147</v>
      </c>
      <c r="AJ380" s="60">
        <v>11.557139185282363</v>
      </c>
      <c r="AK380" s="60">
        <v>7.8578900526269067</v>
      </c>
      <c r="AL380" s="60">
        <v>0</v>
      </c>
      <c r="AM380" s="60">
        <v>6.5264936443098778</v>
      </c>
      <c r="AN380" s="60">
        <v>6.4673301793188376</v>
      </c>
      <c r="AO380" s="60">
        <v>13.37467918707388</v>
      </c>
      <c r="AP380" s="60">
        <v>0</v>
      </c>
      <c r="AQ380" s="60">
        <v>5.8561921943718396</v>
      </c>
      <c r="AR380" s="60">
        <v>9.2927623910312622</v>
      </c>
      <c r="AS380" s="60"/>
    </row>
    <row r="381" spans="1:45" s="58" customFormat="1" x14ac:dyDescent="0.25">
      <c r="E381" s="58" t="s">
        <v>45</v>
      </c>
      <c r="F381" s="58">
        <v>2040</v>
      </c>
      <c r="H381" s="74"/>
      <c r="I381" s="60">
        <v>7.5885123756113098</v>
      </c>
      <c r="J381" s="60">
        <v>10.114130003956648</v>
      </c>
      <c r="K381" s="60">
        <v>10.41627349745834</v>
      </c>
      <c r="L381" s="60">
        <v>7.5758959270132911</v>
      </c>
      <c r="M381" s="60">
        <v>7.5885123756113098</v>
      </c>
      <c r="N381" s="60">
        <v>9.8092985597074982</v>
      </c>
      <c r="O381" s="12">
        <v>0</v>
      </c>
      <c r="P381" s="60">
        <v>7.4157988235793919</v>
      </c>
      <c r="Q381" s="60">
        <v>9.4961384028370013</v>
      </c>
      <c r="R381" s="60">
        <v>0</v>
      </c>
      <c r="S381" s="60">
        <v>8.9280189942797925</v>
      </c>
      <c r="T381" s="60">
        <v>0</v>
      </c>
      <c r="U381" s="60">
        <v>12.145529073181512</v>
      </c>
      <c r="V381" s="60">
        <v>8.4338426018775206</v>
      </c>
      <c r="W381" s="60">
        <v>0</v>
      </c>
      <c r="X381" s="60">
        <v>8.8396087028879222</v>
      </c>
      <c r="Y381" s="60">
        <v>7.1725098211822846</v>
      </c>
      <c r="Z381" s="60">
        <v>11.030531653775164</v>
      </c>
      <c r="AA381" s="60">
        <v>0</v>
      </c>
      <c r="AB381" s="60">
        <v>0</v>
      </c>
      <c r="AC381" s="60">
        <v>7.9603274774082937</v>
      </c>
      <c r="AD381" s="60">
        <v>10.363061227678774</v>
      </c>
      <c r="AE381" s="60">
        <v>8.5441405982225263</v>
      </c>
      <c r="AF381" s="60">
        <v>8.0974454506437308</v>
      </c>
      <c r="AG381" s="60">
        <v>8.0974454506437308</v>
      </c>
      <c r="AH381" s="60">
        <v>0</v>
      </c>
      <c r="AI381" s="60">
        <v>12.242078546114712</v>
      </c>
      <c r="AJ381" s="60">
        <v>12.696419322187943</v>
      </c>
      <c r="AK381" s="60">
        <v>7.8633298419637443</v>
      </c>
      <c r="AL381" s="60">
        <v>0</v>
      </c>
      <c r="AM381" s="60">
        <v>6.8983073105231352</v>
      </c>
      <c r="AN381" s="60">
        <v>7.5885123756113098</v>
      </c>
      <c r="AO381" s="60">
        <v>13.441270668566348</v>
      </c>
      <c r="AP381" s="60">
        <v>0</v>
      </c>
      <c r="AQ381" s="60">
        <v>7.9977570429500044</v>
      </c>
      <c r="AR381" s="60">
        <v>9.4527023658717155</v>
      </c>
      <c r="AS381" s="60"/>
    </row>
    <row r="382" spans="1:45" s="58" customFormat="1" x14ac:dyDescent="0.25">
      <c r="E382" s="58" t="s">
        <v>45</v>
      </c>
      <c r="F382" s="58">
        <v>2050</v>
      </c>
      <c r="H382" s="74"/>
      <c r="I382" s="60">
        <v>7.7625965474876732</v>
      </c>
      <c r="J382" s="60">
        <v>10.422247665679086</v>
      </c>
      <c r="K382" s="60">
        <v>10.663214098296955</v>
      </c>
      <c r="L382" s="60">
        <v>7.0372490265520753</v>
      </c>
      <c r="M382" s="60">
        <v>8.2814964561156241</v>
      </c>
      <c r="N382" s="60">
        <v>9.858856244374838</v>
      </c>
      <c r="O382" s="12">
        <v>0</v>
      </c>
      <c r="P382" s="60">
        <v>7.1427186709576285</v>
      </c>
      <c r="Q382" s="60">
        <v>9.3281767860150637</v>
      </c>
      <c r="R382" s="60">
        <v>0</v>
      </c>
      <c r="S382" s="60">
        <v>8.9320343065309604</v>
      </c>
      <c r="T382" s="60">
        <v>0</v>
      </c>
      <c r="U382" s="60">
        <v>11.996060769416562</v>
      </c>
      <c r="V382" s="60">
        <v>8.2970927660554228</v>
      </c>
      <c r="W382" s="60">
        <v>0</v>
      </c>
      <c r="X382" s="60">
        <v>9.0324979123435867</v>
      </c>
      <c r="Y382" s="60">
        <v>7.0923414961480109</v>
      </c>
      <c r="Z382" s="60">
        <v>10.900053329080137</v>
      </c>
      <c r="AA382" s="60">
        <v>0</v>
      </c>
      <c r="AB382" s="60">
        <v>0</v>
      </c>
      <c r="AC382" s="60">
        <v>7.9617799830307945</v>
      </c>
      <c r="AD382" s="60">
        <v>10.233126342263606</v>
      </c>
      <c r="AE382" s="60">
        <v>8.5823564716087084</v>
      </c>
      <c r="AF382" s="60">
        <v>8.2814964561156241</v>
      </c>
      <c r="AG382" s="60">
        <v>8.2814964561156241</v>
      </c>
      <c r="AH382" s="60">
        <v>0</v>
      </c>
      <c r="AI382" s="60">
        <v>11.969072057866537</v>
      </c>
      <c r="AJ382" s="60">
        <v>12.893125919830693</v>
      </c>
      <c r="AK382" s="60">
        <v>7.9988754704816802</v>
      </c>
      <c r="AL382" s="60">
        <v>0</v>
      </c>
      <c r="AM382" s="60">
        <v>7.2120786367955159</v>
      </c>
      <c r="AN382" s="60">
        <v>8.2654145187670398</v>
      </c>
      <c r="AO382" s="60">
        <v>13.561038640135649</v>
      </c>
      <c r="AP382" s="60">
        <v>0</v>
      </c>
      <c r="AQ382" s="60">
        <v>8.1649926095139129</v>
      </c>
      <c r="AR382" s="60">
        <v>10.235490279240175</v>
      </c>
      <c r="AS382" s="60"/>
    </row>
    <row r="383" spans="1:45" s="58" customFormat="1" x14ac:dyDescent="0.25">
      <c r="B383" s="58" t="s">
        <v>46</v>
      </c>
      <c r="I383" s="65"/>
      <c r="J383" s="65"/>
      <c r="K383" s="65"/>
      <c r="L383" s="65"/>
      <c r="M383" s="65"/>
      <c r="N383" s="65"/>
      <c r="O383" s="29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</row>
    <row r="384" spans="1:45" s="58" customFormat="1" x14ac:dyDescent="0.25">
      <c r="A384" s="58" t="s">
        <v>155</v>
      </c>
      <c r="B384" s="58" t="s">
        <v>42</v>
      </c>
      <c r="C384" s="58" t="s">
        <v>40</v>
      </c>
      <c r="E384" s="58" t="s">
        <v>41</v>
      </c>
      <c r="F384" s="58">
        <v>2010</v>
      </c>
      <c r="I384" s="60"/>
      <c r="J384" s="60"/>
      <c r="K384" s="60"/>
      <c r="L384" s="60"/>
      <c r="M384" s="60"/>
      <c r="N384" s="60"/>
      <c r="O384" s="12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s="58" customFormat="1" x14ac:dyDescent="0.25">
      <c r="A385" s="58" t="s">
        <v>155</v>
      </c>
      <c r="B385" s="58" t="s">
        <v>42</v>
      </c>
      <c r="C385" s="58" t="s">
        <v>40</v>
      </c>
      <c r="E385" s="58" t="s">
        <v>41</v>
      </c>
      <c r="F385" s="58">
        <v>2020</v>
      </c>
      <c r="H385" s="74"/>
      <c r="I385" s="60">
        <v>2.158873522914091</v>
      </c>
      <c r="J385" s="60">
        <v>0</v>
      </c>
      <c r="K385" s="60">
        <v>0</v>
      </c>
      <c r="L385" s="60">
        <v>0</v>
      </c>
      <c r="M385" s="60">
        <v>5.299714461716003</v>
      </c>
      <c r="N385" s="60">
        <v>0</v>
      </c>
      <c r="O385" s="12">
        <v>0.16533670620851387</v>
      </c>
      <c r="P385" s="60">
        <v>0</v>
      </c>
      <c r="Q385" s="60">
        <v>0</v>
      </c>
      <c r="R385" s="60">
        <v>0</v>
      </c>
      <c r="S385" s="60">
        <v>0</v>
      </c>
      <c r="T385" s="60">
        <v>34.31135902317493</v>
      </c>
      <c r="U385" s="60">
        <v>0</v>
      </c>
      <c r="V385" s="60">
        <v>4.2084141015904395</v>
      </c>
      <c r="W385" s="60">
        <v>2.8480412950527403</v>
      </c>
      <c r="X385" s="60">
        <v>0</v>
      </c>
      <c r="Y385" s="60">
        <v>0</v>
      </c>
      <c r="Z385" s="60">
        <v>0</v>
      </c>
      <c r="AA385" s="60">
        <v>0</v>
      </c>
      <c r="AB385" s="60">
        <v>21.020577018160175</v>
      </c>
      <c r="AC385" s="60">
        <v>0</v>
      </c>
      <c r="AD385" s="60">
        <v>0</v>
      </c>
      <c r="AE385" s="60">
        <v>0</v>
      </c>
      <c r="AF385" s="60">
        <v>0.20020454424812306</v>
      </c>
      <c r="AG385" s="60">
        <v>1.3027779775287844</v>
      </c>
      <c r="AH385" s="60">
        <v>0</v>
      </c>
      <c r="AI385" s="60">
        <v>0</v>
      </c>
      <c r="AJ385" s="60">
        <v>0</v>
      </c>
      <c r="AK385" s="60">
        <v>0</v>
      </c>
      <c r="AL385" s="60">
        <v>2.3871582137682443</v>
      </c>
      <c r="AM385" s="60">
        <v>0</v>
      </c>
      <c r="AN385" s="60">
        <v>3.0244721443915599</v>
      </c>
      <c r="AO385" s="60">
        <v>0</v>
      </c>
      <c r="AP385" s="60">
        <v>0.1481805965979858</v>
      </c>
      <c r="AQ385" s="60">
        <v>0</v>
      </c>
      <c r="AR385" s="60">
        <v>0</v>
      </c>
      <c r="AS385" s="60"/>
    </row>
    <row r="386" spans="1:45" s="58" customFormat="1" x14ac:dyDescent="0.25">
      <c r="A386" s="58" t="s">
        <v>155</v>
      </c>
      <c r="B386" s="58" t="s">
        <v>42</v>
      </c>
      <c r="C386" s="58" t="s">
        <v>40</v>
      </c>
      <c r="E386" s="58" t="s">
        <v>41</v>
      </c>
      <c r="F386" s="58">
        <v>2030</v>
      </c>
      <c r="H386" s="74"/>
      <c r="I386" s="60">
        <v>2.2121942596586255</v>
      </c>
      <c r="J386" s="60">
        <v>0</v>
      </c>
      <c r="K386" s="60">
        <v>0</v>
      </c>
      <c r="L386" s="60">
        <v>0</v>
      </c>
      <c r="M386" s="60">
        <v>5.3500074111726104</v>
      </c>
      <c r="N386" s="60">
        <v>0</v>
      </c>
      <c r="O386" s="12">
        <v>0.17566727734073567</v>
      </c>
      <c r="P386" s="60">
        <v>0</v>
      </c>
      <c r="Q386" s="60">
        <v>0</v>
      </c>
      <c r="R386" s="60">
        <v>0</v>
      </c>
      <c r="S386" s="60">
        <v>0</v>
      </c>
      <c r="T386" s="60">
        <v>38.362283819542199</v>
      </c>
      <c r="U386" s="60">
        <v>0</v>
      </c>
      <c r="V386" s="60">
        <v>5.9758425757145508</v>
      </c>
      <c r="W386" s="60">
        <v>2.8474081529245074</v>
      </c>
      <c r="X386" s="60">
        <v>0</v>
      </c>
      <c r="Y386" s="60">
        <v>0</v>
      </c>
      <c r="Z386" s="60">
        <v>0</v>
      </c>
      <c r="AA386" s="60">
        <v>0</v>
      </c>
      <c r="AB386" s="60">
        <v>19.079655477125186</v>
      </c>
      <c r="AC386" s="60">
        <v>0</v>
      </c>
      <c r="AD386" s="60">
        <v>0</v>
      </c>
      <c r="AE386" s="60">
        <v>0</v>
      </c>
      <c r="AF386" s="60">
        <v>0.20039039128378572</v>
      </c>
      <c r="AG386" s="60">
        <v>1.3322668785906582</v>
      </c>
      <c r="AH386" s="60">
        <v>0</v>
      </c>
      <c r="AI386" s="60">
        <v>0</v>
      </c>
      <c r="AJ386" s="60">
        <v>0</v>
      </c>
      <c r="AK386" s="60">
        <v>0</v>
      </c>
      <c r="AL386" s="60">
        <v>2.2924657824733985</v>
      </c>
      <c r="AM386" s="60">
        <v>0</v>
      </c>
      <c r="AN386" s="60">
        <v>2.9712452864963144</v>
      </c>
      <c r="AO386" s="60">
        <v>0</v>
      </c>
      <c r="AP386" s="60">
        <v>0.39950803518269262</v>
      </c>
      <c r="AQ386" s="60">
        <v>0</v>
      </c>
      <c r="AR386" s="60">
        <v>0</v>
      </c>
      <c r="AS386" s="60"/>
    </row>
    <row r="387" spans="1:45" s="58" customFormat="1" x14ac:dyDescent="0.25">
      <c r="A387" s="58" t="s">
        <v>155</v>
      </c>
      <c r="B387" s="58" t="s">
        <v>42</v>
      </c>
      <c r="C387" s="58" t="s">
        <v>40</v>
      </c>
      <c r="E387" s="58" t="s">
        <v>41</v>
      </c>
      <c r="F387" s="58">
        <v>2040</v>
      </c>
      <c r="H387" s="74"/>
      <c r="I387" s="60">
        <v>2.3327565942015904</v>
      </c>
      <c r="J387" s="60">
        <v>0</v>
      </c>
      <c r="K387" s="60">
        <v>0</v>
      </c>
      <c r="L387" s="60">
        <v>0</v>
      </c>
      <c r="M387" s="60">
        <v>5.4106532536984826</v>
      </c>
      <c r="N387" s="60">
        <v>0</v>
      </c>
      <c r="O387" s="12">
        <v>0.15490944086005612</v>
      </c>
      <c r="P387" s="60">
        <v>0</v>
      </c>
      <c r="Q387" s="60">
        <v>0</v>
      </c>
      <c r="R387" s="60">
        <v>0</v>
      </c>
      <c r="S387" s="60">
        <v>0</v>
      </c>
      <c r="T387" s="60">
        <v>41.517018266596793</v>
      </c>
      <c r="U387" s="60">
        <v>0</v>
      </c>
      <c r="V387" s="60">
        <v>5.9134039587879652</v>
      </c>
      <c r="W387" s="60">
        <v>3.0689934585729373</v>
      </c>
      <c r="X387" s="60">
        <v>0</v>
      </c>
      <c r="Y387" s="60">
        <v>0</v>
      </c>
      <c r="Z387" s="60">
        <v>0</v>
      </c>
      <c r="AA387" s="60">
        <v>0</v>
      </c>
      <c r="AB387" s="60">
        <v>17.825275825558524</v>
      </c>
      <c r="AC387" s="60">
        <v>0</v>
      </c>
      <c r="AD387" s="60">
        <v>0</v>
      </c>
      <c r="AE387" s="60">
        <v>0</v>
      </c>
      <c r="AF387" s="60">
        <v>0.20724728583458465</v>
      </c>
      <c r="AG387" s="60">
        <v>1.433531450538466</v>
      </c>
      <c r="AH387" s="60">
        <v>0</v>
      </c>
      <c r="AI387" s="60">
        <v>0</v>
      </c>
      <c r="AJ387" s="60">
        <v>0</v>
      </c>
      <c r="AK387" s="60">
        <v>0</v>
      </c>
      <c r="AL387" s="60">
        <v>2.9570992206923079</v>
      </c>
      <c r="AM387" s="60">
        <v>0</v>
      </c>
      <c r="AN387" s="60">
        <v>2.7910357388276337</v>
      </c>
      <c r="AO387" s="60">
        <v>0</v>
      </c>
      <c r="AP387" s="60">
        <v>0.34125721311303681</v>
      </c>
      <c r="AQ387" s="60">
        <v>0</v>
      </c>
      <c r="AR387" s="60">
        <v>0</v>
      </c>
      <c r="AS387" s="60"/>
    </row>
    <row r="388" spans="1:45" s="58" customFormat="1" x14ac:dyDescent="0.25">
      <c r="A388" s="58" t="s">
        <v>155</v>
      </c>
      <c r="B388" s="58" t="s">
        <v>42</v>
      </c>
      <c r="C388" s="58" t="s">
        <v>40</v>
      </c>
      <c r="E388" s="59" t="s">
        <v>41</v>
      </c>
      <c r="F388" s="59">
        <v>2050</v>
      </c>
      <c r="G388" s="59"/>
      <c r="H388" s="75"/>
      <c r="I388" s="61">
        <v>6.2262105789716609</v>
      </c>
      <c r="J388" s="61">
        <v>0</v>
      </c>
      <c r="K388" s="61">
        <v>0</v>
      </c>
      <c r="L388" s="61">
        <v>0</v>
      </c>
      <c r="M388" s="61">
        <v>13.830426219890182</v>
      </c>
      <c r="N388" s="61">
        <v>0</v>
      </c>
      <c r="O388" s="101">
        <v>0.13150406393160588</v>
      </c>
      <c r="P388" s="61">
        <v>0</v>
      </c>
      <c r="Q388" s="61">
        <v>0</v>
      </c>
      <c r="R388" s="61">
        <v>0</v>
      </c>
      <c r="S388" s="61">
        <v>0</v>
      </c>
      <c r="T388" s="61">
        <v>45.887731783159907</v>
      </c>
      <c r="U388" s="61">
        <v>0</v>
      </c>
      <c r="V388" s="61">
        <v>5.8522957767925279</v>
      </c>
      <c r="W388" s="61">
        <v>3.2983964406962269</v>
      </c>
      <c r="X388" s="61">
        <v>0</v>
      </c>
      <c r="Y388" s="61">
        <v>0</v>
      </c>
      <c r="Z388" s="61">
        <v>0</v>
      </c>
      <c r="AA388" s="61">
        <v>0</v>
      </c>
      <c r="AB388" s="61">
        <v>16.409963128167114</v>
      </c>
      <c r="AC388" s="61">
        <v>0</v>
      </c>
      <c r="AD388" s="61">
        <v>0</v>
      </c>
      <c r="AE388" s="61">
        <v>0</v>
      </c>
      <c r="AF388" s="61">
        <v>0.5441376507573743</v>
      </c>
      <c r="AG388" s="61">
        <v>3.9036323527486991</v>
      </c>
      <c r="AH388" s="61">
        <v>0</v>
      </c>
      <c r="AI388" s="61">
        <v>0</v>
      </c>
      <c r="AJ388" s="61">
        <v>0</v>
      </c>
      <c r="AK388" s="61">
        <v>0</v>
      </c>
      <c r="AL388" s="61">
        <v>3.6722297862710613</v>
      </c>
      <c r="AM388" s="61">
        <v>0</v>
      </c>
      <c r="AN388" s="61">
        <v>6.5635261983247242</v>
      </c>
      <c r="AO388" s="61">
        <v>0</v>
      </c>
      <c r="AP388" s="61">
        <v>0.27598138975054332</v>
      </c>
      <c r="AQ388" s="61">
        <v>0</v>
      </c>
      <c r="AR388" s="61">
        <v>0</v>
      </c>
      <c r="AS388" s="71"/>
    </row>
    <row r="389" spans="1:45" s="58" customFormat="1" x14ac:dyDescent="0.25">
      <c r="E389" s="58" t="s">
        <v>45</v>
      </c>
      <c r="F389" s="58">
        <v>2010</v>
      </c>
      <c r="I389" s="60"/>
      <c r="J389" s="60"/>
      <c r="K389" s="60"/>
      <c r="L389" s="60"/>
      <c r="M389" s="60"/>
      <c r="N389" s="60"/>
      <c r="O389" s="12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s="58" customFormat="1" x14ac:dyDescent="0.25">
      <c r="E390" s="58" t="s">
        <v>45</v>
      </c>
      <c r="F390" s="58">
        <v>2020</v>
      </c>
      <c r="H390" s="74"/>
      <c r="I390" s="60">
        <v>7.6870527446153449</v>
      </c>
      <c r="J390" s="60">
        <v>0</v>
      </c>
      <c r="K390" s="60">
        <v>0</v>
      </c>
      <c r="L390" s="60">
        <v>0</v>
      </c>
      <c r="M390" s="60">
        <v>8.847420287845015</v>
      </c>
      <c r="N390" s="60">
        <v>0</v>
      </c>
      <c r="O390" s="12">
        <v>13.162171768203061</v>
      </c>
      <c r="P390" s="60">
        <v>0</v>
      </c>
      <c r="Q390" s="60">
        <v>0</v>
      </c>
      <c r="R390" s="60">
        <v>0</v>
      </c>
      <c r="S390" s="60">
        <v>0</v>
      </c>
      <c r="T390" s="60">
        <v>17.100681060649361</v>
      </c>
      <c r="U390" s="60">
        <v>0</v>
      </c>
      <c r="V390" s="60">
        <v>11.891653813276717</v>
      </c>
      <c r="W390" s="60">
        <v>16.991111424397481</v>
      </c>
      <c r="X390" s="60">
        <v>0</v>
      </c>
      <c r="Y390" s="60">
        <v>0</v>
      </c>
      <c r="Z390" s="60">
        <v>0</v>
      </c>
      <c r="AA390" s="60">
        <v>0</v>
      </c>
      <c r="AB390" s="60">
        <v>15.696754558784045</v>
      </c>
      <c r="AC390" s="60">
        <v>0</v>
      </c>
      <c r="AD390" s="60">
        <v>0</v>
      </c>
      <c r="AE390" s="60">
        <v>0</v>
      </c>
      <c r="AF390" s="68">
        <v>8.847420287845015</v>
      </c>
      <c r="AG390" s="60">
        <v>8.847420287845015</v>
      </c>
      <c r="AH390" s="60">
        <v>0</v>
      </c>
      <c r="AI390" s="60">
        <v>0</v>
      </c>
      <c r="AJ390" s="60">
        <v>0</v>
      </c>
      <c r="AK390" s="60">
        <v>0</v>
      </c>
      <c r="AL390" s="60">
        <v>11.620725321128642</v>
      </c>
      <c r="AM390" s="60">
        <v>0</v>
      </c>
      <c r="AN390" s="60">
        <v>8.8460231424577813</v>
      </c>
      <c r="AO390" s="60">
        <v>0</v>
      </c>
      <c r="AP390" s="60">
        <v>9.5171096381037774</v>
      </c>
      <c r="AQ390" s="60">
        <v>0</v>
      </c>
      <c r="AR390" s="60">
        <v>0</v>
      </c>
      <c r="AS390" s="60"/>
    </row>
    <row r="391" spans="1:45" s="58" customFormat="1" x14ac:dyDescent="0.25">
      <c r="E391" s="58" t="s">
        <v>45</v>
      </c>
      <c r="F391" s="58">
        <v>2030</v>
      </c>
      <c r="H391" s="74"/>
      <c r="I391" s="60">
        <v>7.473930608215281</v>
      </c>
      <c r="J391" s="60">
        <v>0</v>
      </c>
      <c r="K391" s="60">
        <v>0</v>
      </c>
      <c r="L391" s="60">
        <v>0</v>
      </c>
      <c r="M391" s="60">
        <v>7.473930608215281</v>
      </c>
      <c r="N391" s="60">
        <v>0</v>
      </c>
      <c r="O391" s="12">
        <v>12.655091024187758</v>
      </c>
      <c r="P391" s="60">
        <v>0</v>
      </c>
      <c r="Q391" s="60">
        <v>0</v>
      </c>
      <c r="R391" s="60">
        <v>0</v>
      </c>
      <c r="S391" s="60">
        <v>0</v>
      </c>
      <c r="T391" s="60">
        <v>16.006549871763472</v>
      </c>
      <c r="U391" s="60">
        <v>0</v>
      </c>
      <c r="V391" s="60">
        <v>10.430177416002246</v>
      </c>
      <c r="W391" s="60">
        <v>16.600538371363704</v>
      </c>
      <c r="X391" s="60">
        <v>8.0181019945032386</v>
      </c>
      <c r="Y391" s="60">
        <v>0</v>
      </c>
      <c r="Z391" s="60">
        <v>0</v>
      </c>
      <c r="AA391" s="60">
        <v>0</v>
      </c>
      <c r="AB391" s="60">
        <v>16.139980908814071</v>
      </c>
      <c r="AC391" s="60">
        <v>0</v>
      </c>
      <c r="AD391" s="60">
        <v>0</v>
      </c>
      <c r="AE391" s="60">
        <v>0</v>
      </c>
      <c r="AF391" s="60">
        <v>8.6459571689689074</v>
      </c>
      <c r="AG391" s="60">
        <v>8.6459571689689074</v>
      </c>
      <c r="AH391" s="60">
        <v>0</v>
      </c>
      <c r="AI391" s="60">
        <v>0</v>
      </c>
      <c r="AJ391" s="60">
        <v>0</v>
      </c>
      <c r="AK391" s="60">
        <v>0</v>
      </c>
      <c r="AL391" s="60">
        <v>11.753431067952686</v>
      </c>
      <c r="AM391" s="60">
        <v>0</v>
      </c>
      <c r="AN391" s="60">
        <v>7.473930608215281</v>
      </c>
      <c r="AO391" s="60">
        <v>0</v>
      </c>
      <c r="AP391" s="60">
        <v>8.2777193323884291</v>
      </c>
      <c r="AQ391" s="60">
        <v>0</v>
      </c>
      <c r="AR391" s="60">
        <v>0</v>
      </c>
      <c r="AS391" s="60"/>
    </row>
    <row r="392" spans="1:45" s="58" customFormat="1" x14ac:dyDescent="0.25">
      <c r="E392" s="58" t="s">
        <v>45</v>
      </c>
      <c r="F392" s="58">
        <v>2040</v>
      </c>
      <c r="H392" s="74"/>
      <c r="I392" s="60">
        <v>8.611134246250618</v>
      </c>
      <c r="J392" s="60">
        <v>0</v>
      </c>
      <c r="K392" s="60">
        <v>0</v>
      </c>
      <c r="L392" s="60">
        <v>0</v>
      </c>
      <c r="M392" s="60">
        <v>8.611134246250618</v>
      </c>
      <c r="N392" s="60">
        <v>0</v>
      </c>
      <c r="O392" s="12">
        <v>13.137066121692257</v>
      </c>
      <c r="P392" s="60">
        <v>0</v>
      </c>
      <c r="Q392" s="60">
        <v>0</v>
      </c>
      <c r="R392" s="60">
        <v>0</v>
      </c>
      <c r="S392" s="60">
        <v>0</v>
      </c>
      <c r="T392" s="60">
        <v>15.541663321940124</v>
      </c>
      <c r="U392" s="60">
        <v>0</v>
      </c>
      <c r="V392" s="60">
        <v>10.221027159957186</v>
      </c>
      <c r="W392" s="60">
        <v>16.121414696328362</v>
      </c>
      <c r="X392" s="60">
        <v>9.1586043435354725</v>
      </c>
      <c r="Y392" s="60">
        <v>0</v>
      </c>
      <c r="Z392" s="60">
        <v>0</v>
      </c>
      <c r="AA392" s="60">
        <v>0</v>
      </c>
      <c r="AB392" s="60">
        <v>16.144783692465897</v>
      </c>
      <c r="AC392" s="60">
        <v>0</v>
      </c>
      <c r="AD392" s="60">
        <v>0</v>
      </c>
      <c r="AE392" s="60">
        <v>8.8467511596483099</v>
      </c>
      <c r="AF392" s="60">
        <v>9.8018152350425769</v>
      </c>
      <c r="AG392" s="60">
        <v>9.8018152350425769</v>
      </c>
      <c r="AH392" s="60">
        <v>0</v>
      </c>
      <c r="AI392" s="60">
        <v>0</v>
      </c>
      <c r="AJ392" s="60">
        <v>0</v>
      </c>
      <c r="AK392" s="60">
        <v>0</v>
      </c>
      <c r="AL392" s="60">
        <v>10.540934446029912</v>
      </c>
      <c r="AM392" s="60">
        <v>0</v>
      </c>
      <c r="AN392" s="60">
        <v>8.611134246250618</v>
      </c>
      <c r="AO392" s="60">
        <v>0</v>
      </c>
      <c r="AP392" s="60">
        <v>8.1449228878468602</v>
      </c>
      <c r="AQ392" s="60">
        <v>0</v>
      </c>
      <c r="AR392" s="60">
        <v>0</v>
      </c>
      <c r="AS392" s="60"/>
    </row>
    <row r="393" spans="1:45" s="58" customFormat="1" x14ac:dyDescent="0.25">
      <c r="E393" s="58" t="s">
        <v>45</v>
      </c>
      <c r="F393" s="58">
        <v>2050</v>
      </c>
      <c r="H393" s="74"/>
      <c r="I393" s="60">
        <v>8.8052452203055616</v>
      </c>
      <c r="J393" s="60">
        <v>0</v>
      </c>
      <c r="K393" s="60">
        <v>0</v>
      </c>
      <c r="L393" s="60">
        <v>0</v>
      </c>
      <c r="M393" s="60">
        <v>10.019244244145439</v>
      </c>
      <c r="N393" s="60">
        <v>0</v>
      </c>
      <c r="O393" s="12">
        <v>13.723286333179054</v>
      </c>
      <c r="P393" s="60">
        <v>0</v>
      </c>
      <c r="Q393" s="60">
        <v>0</v>
      </c>
      <c r="R393" s="60">
        <v>0</v>
      </c>
      <c r="S393" s="60">
        <v>0</v>
      </c>
      <c r="T393" s="60">
        <v>15.231155731805693</v>
      </c>
      <c r="U393" s="60">
        <v>0</v>
      </c>
      <c r="V393" s="60">
        <v>10.061552965378844</v>
      </c>
      <c r="W393" s="60">
        <v>15.801022066516076</v>
      </c>
      <c r="X393" s="60">
        <v>9.3568387063365428</v>
      </c>
      <c r="Y393" s="60">
        <v>0</v>
      </c>
      <c r="Z393" s="60">
        <v>0</v>
      </c>
      <c r="AA393" s="60">
        <v>0</v>
      </c>
      <c r="AB393" s="60">
        <v>15.870637696870507</v>
      </c>
      <c r="AC393" s="60">
        <v>0</v>
      </c>
      <c r="AD393" s="60">
        <v>0</v>
      </c>
      <c r="AE393" s="60">
        <v>8.8912377927817197</v>
      </c>
      <c r="AF393" s="60">
        <v>10.019244244145437</v>
      </c>
      <c r="AG393" s="60">
        <v>10.019244244145437</v>
      </c>
      <c r="AH393" s="60">
        <v>0</v>
      </c>
      <c r="AI393" s="60">
        <v>0</v>
      </c>
      <c r="AJ393" s="60">
        <v>0</v>
      </c>
      <c r="AK393" s="60">
        <v>0</v>
      </c>
      <c r="AL393" s="60">
        <v>10.186735461503551</v>
      </c>
      <c r="AM393" s="60">
        <v>0</v>
      </c>
      <c r="AN393" s="60">
        <v>10.003162306796854</v>
      </c>
      <c r="AO393" s="60">
        <v>0</v>
      </c>
      <c r="AP393" s="60">
        <v>8.0316977386391635</v>
      </c>
      <c r="AQ393" s="60">
        <v>0</v>
      </c>
      <c r="AR393" s="60">
        <v>0</v>
      </c>
      <c r="AS393" s="60"/>
    </row>
    <row r="394" spans="1:45" s="58" customFormat="1" ht="15.75" thickBot="1" x14ac:dyDescent="0.3">
      <c r="A394" s="64"/>
      <c r="B394" s="64" t="s">
        <v>46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32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5"/>
    </row>
    <row r="395" spans="1:45" s="58" customFormat="1" x14ac:dyDescent="0.25">
      <c r="A395" s="58" t="s">
        <v>55</v>
      </c>
      <c r="B395" s="58" t="s">
        <v>42</v>
      </c>
      <c r="C395" s="58" t="s">
        <v>40</v>
      </c>
      <c r="E395" s="58" t="s">
        <v>41</v>
      </c>
      <c r="F395" s="58">
        <v>2010</v>
      </c>
      <c r="I395" s="60">
        <v>1.4410965678842367</v>
      </c>
      <c r="J395" s="60">
        <v>3.6755053733406249</v>
      </c>
      <c r="K395" s="60">
        <v>30.383850697661423</v>
      </c>
      <c r="L395" s="60">
        <v>6.352450179353565</v>
      </c>
      <c r="M395" s="60">
        <v>1.2315390034526121</v>
      </c>
      <c r="N395" s="60">
        <v>0</v>
      </c>
      <c r="O395" s="60">
        <v>3.3589745457241489</v>
      </c>
      <c r="P395" s="60">
        <v>51.986169800600415</v>
      </c>
      <c r="Q395" s="60">
        <v>51.410523738616064</v>
      </c>
      <c r="R395" s="60">
        <v>25.763090034369498</v>
      </c>
      <c r="S395" s="60">
        <v>8.0538988323872314</v>
      </c>
      <c r="T395" s="60">
        <v>65.485648189896352</v>
      </c>
      <c r="U395" s="60">
        <v>2.4745034171980085</v>
      </c>
      <c r="V395" s="60">
        <v>236.94224296349162</v>
      </c>
      <c r="W395" s="60">
        <v>6.2274603136670299</v>
      </c>
      <c r="X395" s="60">
        <v>2.0445741544927176</v>
      </c>
      <c r="Y395" s="60">
        <v>69.886433864632863</v>
      </c>
      <c r="Z395" s="60">
        <v>11.366576378145565</v>
      </c>
      <c r="AA395" s="60">
        <v>0</v>
      </c>
      <c r="AB395" s="60">
        <v>97.239814752442584</v>
      </c>
      <c r="AC395" s="60">
        <v>9.5819755456621163</v>
      </c>
      <c r="AD395" s="60">
        <v>1.2224625393913919</v>
      </c>
      <c r="AE395" s="60">
        <v>7.0248210019087631</v>
      </c>
      <c r="AF395" s="60">
        <v>0.19800766365563188</v>
      </c>
      <c r="AG395" s="60">
        <v>0.54663489490353911</v>
      </c>
      <c r="AH395" s="60">
        <v>7.0248210019087631</v>
      </c>
      <c r="AI395" s="60">
        <v>23.568018696753086</v>
      </c>
      <c r="AJ395" s="60">
        <v>0</v>
      </c>
      <c r="AK395" s="60">
        <v>61.600268171562526</v>
      </c>
      <c r="AL395" s="60">
        <v>19.59365303063116</v>
      </c>
      <c r="AM395" s="60">
        <v>18.71792342218934</v>
      </c>
      <c r="AN395" s="60">
        <v>5.9051178626490239</v>
      </c>
      <c r="AO395" s="60">
        <v>14.285825338457295</v>
      </c>
      <c r="AP395" s="60">
        <v>1.1805868559878718</v>
      </c>
      <c r="AQ395" s="60">
        <v>14.196127615955721</v>
      </c>
      <c r="AR395" s="60">
        <v>147.96895596556391</v>
      </c>
      <c r="AS395" s="60"/>
    </row>
    <row r="396" spans="1:45" s="58" customFormat="1" x14ac:dyDescent="0.25">
      <c r="A396" s="58" t="s">
        <v>55</v>
      </c>
      <c r="B396" s="58" t="s">
        <v>42</v>
      </c>
      <c r="C396" s="58" t="s">
        <v>40</v>
      </c>
      <c r="E396" s="58" t="s">
        <v>41</v>
      </c>
      <c r="F396" s="58">
        <v>2020</v>
      </c>
      <c r="H396" s="74"/>
      <c r="I396" s="60">
        <v>0.61362982981136138</v>
      </c>
      <c r="J396" s="60">
        <v>0.20787656757084647</v>
      </c>
      <c r="K396" s="60">
        <v>7.0376672901327426</v>
      </c>
      <c r="L396" s="60">
        <v>2.830391772548543</v>
      </c>
      <c r="M396" s="60">
        <v>0.63560695680573898</v>
      </c>
      <c r="N396" s="60">
        <v>0</v>
      </c>
      <c r="O396" s="60">
        <v>2.4214057423218081</v>
      </c>
      <c r="P396" s="60">
        <v>38.19990765448145</v>
      </c>
      <c r="Q396" s="60">
        <v>23.651280914195222</v>
      </c>
      <c r="R396" s="60">
        <v>18.797812670416526</v>
      </c>
      <c r="S396" s="60">
        <v>5.5033607689452522</v>
      </c>
      <c r="T396" s="60">
        <v>44.0913170173542</v>
      </c>
      <c r="U396" s="60">
        <v>0.60307168777220777</v>
      </c>
      <c r="V396" s="60">
        <v>47.406681465922112</v>
      </c>
      <c r="W396" s="60">
        <v>2.1161812411800622</v>
      </c>
      <c r="X396" s="60">
        <v>1.2650252793255277</v>
      </c>
      <c r="Y396" s="60">
        <v>52.234375072481136</v>
      </c>
      <c r="Z396" s="60">
        <v>1.8903843725347951</v>
      </c>
      <c r="AA396" s="60">
        <v>0</v>
      </c>
      <c r="AB396" s="60">
        <v>45.205155255724982</v>
      </c>
      <c r="AC396" s="60">
        <v>9.6390766246124571</v>
      </c>
      <c r="AD396" s="60">
        <v>0</v>
      </c>
      <c r="AE396" s="60">
        <v>5.1135663975625745</v>
      </c>
      <c r="AF396" s="60">
        <v>0.13664792868693537</v>
      </c>
      <c r="AG396" s="60">
        <v>0.32118934183260905</v>
      </c>
      <c r="AH396" s="60">
        <v>0</v>
      </c>
      <c r="AI396" s="60">
        <v>18.104054068319297</v>
      </c>
      <c r="AJ396" s="60">
        <v>0</v>
      </c>
      <c r="AK396" s="60">
        <v>45.715933806114222</v>
      </c>
      <c r="AL396" s="60">
        <v>9.1237309023611957</v>
      </c>
      <c r="AM396" s="60">
        <v>13.885916034153533</v>
      </c>
      <c r="AN396" s="60">
        <v>4.7596476682990669</v>
      </c>
      <c r="AO396" s="60">
        <v>3.9324421601230983</v>
      </c>
      <c r="AP396" s="60">
        <v>0.62785703759205347</v>
      </c>
      <c r="AQ396" s="60">
        <v>9.2740158365969876</v>
      </c>
      <c r="AR396" s="60">
        <v>63.561294237207065</v>
      </c>
      <c r="AS396" s="60"/>
    </row>
    <row r="397" spans="1:45" s="58" customFormat="1" x14ac:dyDescent="0.25">
      <c r="A397" s="58" t="s">
        <v>55</v>
      </c>
      <c r="B397" s="58" t="s">
        <v>42</v>
      </c>
      <c r="C397" s="58" t="s">
        <v>40</v>
      </c>
      <c r="E397" s="58" t="s">
        <v>41</v>
      </c>
      <c r="F397" s="58">
        <v>2030</v>
      </c>
      <c r="H397" s="74"/>
      <c r="I397" s="60">
        <v>0.6115604157580844</v>
      </c>
      <c r="J397" s="60">
        <v>0.20817673051621502</v>
      </c>
      <c r="K397" s="60">
        <v>7.1819369364582748</v>
      </c>
      <c r="L397" s="60">
        <v>3.2355267770171667</v>
      </c>
      <c r="M397" s="60">
        <v>0.60616352722198352</v>
      </c>
      <c r="N397" s="60">
        <v>0</v>
      </c>
      <c r="O397" s="60">
        <v>2.5012115375636363</v>
      </c>
      <c r="P397" s="60">
        <v>34.348092777899453</v>
      </c>
      <c r="Q397" s="60">
        <v>24.779322550490789</v>
      </c>
      <c r="R397" s="60">
        <v>19.053517915748003</v>
      </c>
      <c r="S397" s="60">
        <v>5.5546507145100916</v>
      </c>
      <c r="T397" s="60">
        <v>46.490595278278299</v>
      </c>
      <c r="U397" s="60">
        <v>0.5915053640375092</v>
      </c>
      <c r="V397" s="60">
        <v>47.031464787392352</v>
      </c>
      <c r="W397" s="60">
        <v>2.1916545364709545</v>
      </c>
      <c r="X397" s="60">
        <v>1.3105954922794887</v>
      </c>
      <c r="Y397" s="60">
        <v>51.135692265583167</v>
      </c>
      <c r="Z397" s="60">
        <v>1.997940280873808</v>
      </c>
      <c r="AA397" s="60">
        <v>0</v>
      </c>
      <c r="AB397" s="60">
        <v>44.226071022931109</v>
      </c>
      <c r="AC397" s="60">
        <v>11.05376963193617</v>
      </c>
      <c r="AD397" s="60">
        <v>0</v>
      </c>
      <c r="AE397" s="60">
        <v>5.6285699064200694</v>
      </c>
      <c r="AF397" s="60">
        <v>0.13144515539095045</v>
      </c>
      <c r="AG397" s="60">
        <v>0.31956627681089289</v>
      </c>
      <c r="AH397" s="60">
        <v>0</v>
      </c>
      <c r="AI397" s="60">
        <v>18.598944919670657</v>
      </c>
      <c r="AJ397" s="60">
        <v>0</v>
      </c>
      <c r="AK397" s="60">
        <v>53.348045170725136</v>
      </c>
      <c r="AL397" s="60">
        <v>9.5504785771160492</v>
      </c>
      <c r="AM397" s="60">
        <v>14.333258773727154</v>
      </c>
      <c r="AN397" s="60">
        <v>4.8497255507401169</v>
      </c>
      <c r="AO397" s="60">
        <v>3.8508228816887273</v>
      </c>
      <c r="AP397" s="60">
        <v>0.62608436810314261</v>
      </c>
      <c r="AQ397" s="60">
        <v>8.9183699300480388</v>
      </c>
      <c r="AR397" s="60">
        <v>65.183260953375566</v>
      </c>
      <c r="AS397" s="60"/>
    </row>
    <row r="398" spans="1:45" s="58" customFormat="1" x14ac:dyDescent="0.25">
      <c r="A398" s="58" t="s">
        <v>55</v>
      </c>
      <c r="B398" s="58" t="s">
        <v>42</v>
      </c>
      <c r="C398" s="58" t="s">
        <v>40</v>
      </c>
      <c r="E398" s="58" t="s">
        <v>41</v>
      </c>
      <c r="F398" s="58">
        <v>2040</v>
      </c>
      <c r="H398" s="74"/>
      <c r="I398" s="60">
        <v>0.6123566774800635</v>
      </c>
      <c r="J398" s="60">
        <v>0.21814060723088929</v>
      </c>
      <c r="K398" s="60">
        <v>7.2789078454157226</v>
      </c>
      <c r="L398" s="60">
        <v>3.0807797730826341</v>
      </c>
      <c r="M398" s="60">
        <v>0.59010915036513323</v>
      </c>
      <c r="N398" s="60">
        <v>0</v>
      </c>
      <c r="O398" s="60">
        <v>2.6240347069871461</v>
      </c>
      <c r="P398" s="60">
        <v>32.81979738750195</v>
      </c>
      <c r="Q398" s="60">
        <v>26.188989135129844</v>
      </c>
      <c r="R398" s="60">
        <v>18.908046350338296</v>
      </c>
      <c r="S398" s="60">
        <v>5.6043756346607987</v>
      </c>
      <c r="T398" s="60">
        <v>47.206477963224444</v>
      </c>
      <c r="U398" s="60">
        <v>0.72154476989944172</v>
      </c>
      <c r="V398" s="60">
        <v>46.772074177732279</v>
      </c>
      <c r="W398" s="60">
        <v>2.4264607373536178</v>
      </c>
      <c r="X398" s="60">
        <v>1.3430143032236015</v>
      </c>
      <c r="Y398" s="60">
        <v>52.087571041777537</v>
      </c>
      <c r="Z398" s="60">
        <v>2.0206389854195805</v>
      </c>
      <c r="AA398" s="60">
        <v>0</v>
      </c>
      <c r="AB398" s="60">
        <v>41.977065864454666</v>
      </c>
      <c r="AC398" s="60">
        <v>12.260791767424452</v>
      </c>
      <c r="AD398" s="60">
        <v>0</v>
      </c>
      <c r="AE398" s="60">
        <v>5.9007856229054232</v>
      </c>
      <c r="AF398" s="60">
        <v>0.12835235657921595</v>
      </c>
      <c r="AG398" s="60">
        <v>0.31735466977649857</v>
      </c>
      <c r="AH398" s="60">
        <v>0</v>
      </c>
      <c r="AI398" s="60">
        <v>18.957734653358312</v>
      </c>
      <c r="AJ398" s="60">
        <v>0</v>
      </c>
      <c r="AK398" s="60">
        <v>61.790356940463631</v>
      </c>
      <c r="AL398" s="60">
        <v>10.127900145435829</v>
      </c>
      <c r="AM398" s="60">
        <v>14.301213466461466</v>
      </c>
      <c r="AN398" s="60">
        <v>4.8107466726609323</v>
      </c>
      <c r="AO398" s="60">
        <v>4.0051924744542715</v>
      </c>
      <c r="AP398" s="60">
        <v>0.60833250709083653</v>
      </c>
      <c r="AQ398" s="60">
        <v>8.4565934678676662</v>
      </c>
      <c r="AR398" s="60">
        <v>66.737383260003284</v>
      </c>
      <c r="AS398" s="60"/>
    </row>
    <row r="399" spans="1:45" s="58" customFormat="1" x14ac:dyDescent="0.25">
      <c r="A399" s="58" t="s">
        <v>55</v>
      </c>
      <c r="B399" s="58" t="s">
        <v>42</v>
      </c>
      <c r="C399" s="58" t="s">
        <v>40</v>
      </c>
      <c r="E399" s="59" t="s">
        <v>41</v>
      </c>
      <c r="F399" s="59">
        <v>2050</v>
      </c>
      <c r="G399" s="59"/>
      <c r="H399" s="75"/>
      <c r="I399" s="61">
        <v>0.61270247771219954</v>
      </c>
      <c r="J399" s="61">
        <v>0.2281044839455636</v>
      </c>
      <c r="K399" s="61">
        <v>7.3758787543731703</v>
      </c>
      <c r="L399" s="61">
        <v>2.9260327691481023</v>
      </c>
      <c r="M399" s="61">
        <v>0.57266392498874985</v>
      </c>
      <c r="N399" s="61">
        <v>0</v>
      </c>
      <c r="O399" s="61">
        <v>2.7468578764106568</v>
      </c>
      <c r="P399" s="61">
        <v>31.291501997104454</v>
      </c>
      <c r="Q399" s="61">
        <v>27.59865571976891</v>
      </c>
      <c r="R399" s="61">
        <v>18.762574784928585</v>
      </c>
      <c r="S399" s="61">
        <v>5.654100554811504</v>
      </c>
      <c r="T399" s="61">
        <v>47.922360648170596</v>
      </c>
      <c r="U399" s="61">
        <v>0.85158417576137402</v>
      </c>
      <c r="V399" s="61">
        <v>46.512683568072212</v>
      </c>
      <c r="W399" s="61">
        <v>2.6612669382362801</v>
      </c>
      <c r="X399" s="61">
        <v>1.3522087562022651</v>
      </c>
      <c r="Y399" s="61">
        <v>53.039449817971914</v>
      </c>
      <c r="Z399" s="61">
        <v>2.0433376899653539</v>
      </c>
      <c r="AA399" s="61">
        <v>0</v>
      </c>
      <c r="AB399" s="61">
        <v>39.72806070597823</v>
      </c>
      <c r="AC399" s="61">
        <v>13.46781390291274</v>
      </c>
      <c r="AD399" s="61">
        <v>0</v>
      </c>
      <c r="AE399" s="61">
        <v>6.173001339390777</v>
      </c>
      <c r="AF399" s="61">
        <v>0.12476305734813824</v>
      </c>
      <c r="AG399" s="61">
        <v>0.31506446614994482</v>
      </c>
      <c r="AH399" s="61">
        <v>0</v>
      </c>
      <c r="AI399" s="61">
        <v>19.316524387045966</v>
      </c>
      <c r="AJ399" s="61">
        <v>0</v>
      </c>
      <c r="AK399" s="61">
        <v>70.23266871020212</v>
      </c>
      <c r="AL399" s="61">
        <v>10.705321713755609</v>
      </c>
      <c r="AM399" s="61">
        <v>14.269168159195781</v>
      </c>
      <c r="AN399" s="61">
        <v>4.7666474145302011</v>
      </c>
      <c r="AO399" s="61">
        <v>4.1595620672198139</v>
      </c>
      <c r="AP399" s="61">
        <v>0.59058064607853034</v>
      </c>
      <c r="AQ399" s="61">
        <v>7.9948170056872936</v>
      </c>
      <c r="AR399" s="61">
        <v>68.291505566630974</v>
      </c>
      <c r="AS399" s="71"/>
    </row>
    <row r="400" spans="1:45" s="58" customFormat="1" x14ac:dyDescent="0.25">
      <c r="E400" s="58" t="s">
        <v>45</v>
      </c>
      <c r="F400" s="58">
        <v>2010</v>
      </c>
      <c r="I400" s="60">
        <v>3.4835897497836608</v>
      </c>
      <c r="J400" s="60">
        <v>6.2437127192970054</v>
      </c>
      <c r="K400" s="60">
        <v>6.3172023659951586</v>
      </c>
      <c r="L400" s="60">
        <v>3.3219291609920729</v>
      </c>
      <c r="M400" s="60">
        <v>3.4835897497836612</v>
      </c>
      <c r="N400" s="60">
        <v>0</v>
      </c>
      <c r="O400" s="60">
        <v>4.0576550809604894</v>
      </c>
      <c r="P400" s="60">
        <v>3.6195685992228217</v>
      </c>
      <c r="Q400" s="60">
        <v>6.1161829574187081</v>
      </c>
      <c r="R400" s="60">
        <v>7.2489854142081889</v>
      </c>
      <c r="S400" s="60">
        <v>3.6251274503902744</v>
      </c>
      <c r="T400" s="60">
        <v>4.2157848570152785</v>
      </c>
      <c r="U400" s="60">
        <v>6.4271831687914878</v>
      </c>
      <c r="V400" s="60">
        <v>6.372036591399163</v>
      </c>
      <c r="W400" s="60">
        <v>4.1296617006914023</v>
      </c>
      <c r="X400" s="60">
        <v>3.3916269210386862</v>
      </c>
      <c r="Y400" s="60">
        <v>3.5094781100010821</v>
      </c>
      <c r="Z400" s="60">
        <v>6.1880955938964899</v>
      </c>
      <c r="AA400" s="60">
        <v>0</v>
      </c>
      <c r="AB400" s="60">
        <v>4.798345556535331</v>
      </c>
      <c r="AC400" s="60">
        <v>3.3830691225358667</v>
      </c>
      <c r="AD400" s="60">
        <v>6.1679300257673759</v>
      </c>
      <c r="AE400" s="60">
        <v>3.5002601556891562</v>
      </c>
      <c r="AF400" s="60">
        <v>3.4835897497836608</v>
      </c>
      <c r="AG400" s="60">
        <v>3.3916269210386862</v>
      </c>
      <c r="AH400" s="60">
        <v>3.4835897497836608</v>
      </c>
      <c r="AI400" s="60">
        <v>6.3642330674946255</v>
      </c>
      <c r="AJ400" s="60">
        <v>6.698463169051406</v>
      </c>
      <c r="AK400" s="60">
        <v>3.4827226796735888</v>
      </c>
      <c r="AL400" s="60">
        <v>3.7758593663885422</v>
      </c>
      <c r="AM400" s="60">
        <v>3.2383983526337277</v>
      </c>
      <c r="AN400" s="60">
        <v>3.4835897497836608</v>
      </c>
      <c r="AO400" s="60">
        <v>6.6845675413794305</v>
      </c>
      <c r="AP400" s="60">
        <v>3.870119975580697</v>
      </c>
      <c r="AQ400" s="60">
        <v>3.6203208806461955</v>
      </c>
      <c r="AR400" s="60">
        <v>6.4873915637109922</v>
      </c>
      <c r="AS400" s="60"/>
    </row>
    <row r="401" spans="1:45" s="58" customFormat="1" x14ac:dyDescent="0.25">
      <c r="E401" s="58" t="s">
        <v>45</v>
      </c>
      <c r="F401" s="58">
        <v>2020</v>
      </c>
      <c r="H401" s="74"/>
      <c r="I401" s="60">
        <v>3.4835897497836608</v>
      </c>
      <c r="J401" s="60">
        <v>6.2190375524150774</v>
      </c>
      <c r="K401" s="60">
        <v>6.3099964995373634</v>
      </c>
      <c r="L401" s="60">
        <v>3.3205921119835362</v>
      </c>
      <c r="M401" s="60">
        <v>3.4835897497836608</v>
      </c>
      <c r="N401" s="60">
        <v>0</v>
      </c>
      <c r="O401" s="60">
        <v>4.0575977844664735</v>
      </c>
      <c r="P401" s="60">
        <v>3.6193313272402388</v>
      </c>
      <c r="Q401" s="60">
        <v>6.1117377726458599</v>
      </c>
      <c r="R401" s="60">
        <v>7.2489240294260702</v>
      </c>
      <c r="S401" s="60">
        <v>3.625065909540119</v>
      </c>
      <c r="T401" s="60">
        <v>4.2121313645383189</v>
      </c>
      <c r="U401" s="60">
        <v>6.4165522226392913</v>
      </c>
      <c r="V401" s="60">
        <v>6.3682726792901088</v>
      </c>
      <c r="W401" s="60">
        <v>4.1250321155975094</v>
      </c>
      <c r="X401" s="60">
        <v>3.3916269210386862</v>
      </c>
      <c r="Y401" s="60">
        <v>3.5086678163697282</v>
      </c>
      <c r="Z401" s="60">
        <v>6.1877145374776861</v>
      </c>
      <c r="AA401" s="60">
        <v>0</v>
      </c>
      <c r="AB401" s="60">
        <v>4.7956649603906918</v>
      </c>
      <c r="AC401" s="60">
        <v>3.3829231580381491</v>
      </c>
      <c r="AD401" s="60">
        <v>0</v>
      </c>
      <c r="AE401" s="60">
        <v>3.4996422722537588</v>
      </c>
      <c r="AF401" s="60">
        <v>3.4835897497836608</v>
      </c>
      <c r="AG401" s="60">
        <v>4.7688504586682763</v>
      </c>
      <c r="AH401" s="60">
        <v>3.4835897497836608</v>
      </c>
      <c r="AI401" s="60">
        <v>6.3425316661606672</v>
      </c>
      <c r="AJ401" s="60">
        <v>0</v>
      </c>
      <c r="AK401" s="60">
        <v>3.4825049790063121</v>
      </c>
      <c r="AL401" s="60">
        <v>3.7772983008845071</v>
      </c>
      <c r="AM401" s="60">
        <v>3.2375992982954256</v>
      </c>
      <c r="AN401" s="60">
        <v>3.4835897497836608</v>
      </c>
      <c r="AO401" s="60">
        <v>6.6885656988657916</v>
      </c>
      <c r="AP401" s="60">
        <v>3.8707282588378713</v>
      </c>
      <c r="AQ401" s="60">
        <v>3.6211561715887921</v>
      </c>
      <c r="AR401" s="60">
        <v>6.487637485552054</v>
      </c>
      <c r="AS401" s="60"/>
    </row>
    <row r="402" spans="1:45" s="58" customFormat="1" x14ac:dyDescent="0.25">
      <c r="E402" s="58" t="s">
        <v>45</v>
      </c>
      <c r="F402" s="58">
        <v>2030</v>
      </c>
      <c r="H402" s="74"/>
      <c r="I402" s="60">
        <v>3.4835897497836608</v>
      </c>
      <c r="J402" s="60">
        <v>6.2256378063430073</v>
      </c>
      <c r="K402" s="60">
        <v>6.378155190984816</v>
      </c>
      <c r="L402" s="60">
        <v>3.6158002790594388</v>
      </c>
      <c r="M402" s="60">
        <v>3.4835897497836612</v>
      </c>
      <c r="N402" s="60">
        <v>0</v>
      </c>
      <c r="O402" s="60">
        <v>4.1494113982389207</v>
      </c>
      <c r="P402" s="60">
        <v>3.3860057053635959</v>
      </c>
      <c r="Q402" s="60">
        <v>6.2723763173745093</v>
      </c>
      <c r="R402" s="60">
        <v>7.3068732103650076</v>
      </c>
      <c r="S402" s="60">
        <v>3.6469971990154009</v>
      </c>
      <c r="T402" s="60">
        <v>4.3820513021636236</v>
      </c>
      <c r="U402" s="60">
        <v>6.3601910807998081</v>
      </c>
      <c r="V402" s="60">
        <v>6.3548943902895934</v>
      </c>
      <c r="W402" s="60">
        <v>4.2522002171346198</v>
      </c>
      <c r="X402" s="60">
        <v>3.3916269210386862</v>
      </c>
      <c r="Y402" s="60">
        <v>3.4665445446907235</v>
      </c>
      <c r="Z402" s="60">
        <v>6.369759973055789</v>
      </c>
      <c r="AA402" s="60">
        <v>0</v>
      </c>
      <c r="AB402" s="60">
        <v>4.7392879402586647</v>
      </c>
      <c r="AC402" s="60">
        <v>3.6927563784861182</v>
      </c>
      <c r="AD402" s="60">
        <v>0</v>
      </c>
      <c r="AE402" s="60">
        <v>3.7240092890978449</v>
      </c>
      <c r="AF402" s="60">
        <v>3.4835897497836608</v>
      </c>
      <c r="AG402" s="60">
        <v>4.7688504586682763</v>
      </c>
      <c r="AH402" s="60">
        <v>3.4835897497836608</v>
      </c>
      <c r="AI402" s="60">
        <v>6.441598754660192</v>
      </c>
      <c r="AJ402" s="60">
        <v>0</v>
      </c>
      <c r="AK402" s="60">
        <v>3.8192731707229104</v>
      </c>
      <c r="AL402" s="60">
        <v>3.9000668817612123</v>
      </c>
      <c r="AM402" s="60">
        <v>3.3353641627513024</v>
      </c>
      <c r="AN402" s="60">
        <v>3.4835897497836608</v>
      </c>
      <c r="AO402" s="60">
        <v>6.6167724043498062</v>
      </c>
      <c r="AP402" s="60">
        <v>3.8633907058230723</v>
      </c>
      <c r="AQ402" s="60">
        <v>3.5336380229911328</v>
      </c>
      <c r="AR402" s="60">
        <v>6.5780847768051682</v>
      </c>
      <c r="AS402" s="60"/>
    </row>
    <row r="403" spans="1:45" s="58" customFormat="1" x14ac:dyDescent="0.25">
      <c r="E403" s="58" t="s">
        <v>45</v>
      </c>
      <c r="F403" s="58">
        <v>2040</v>
      </c>
      <c r="H403" s="74"/>
      <c r="I403" s="60">
        <v>3.4835897497836608</v>
      </c>
      <c r="J403" s="60">
        <v>6.3851327310141448</v>
      </c>
      <c r="K403" s="60">
        <v>6.4263190659389799</v>
      </c>
      <c r="L403" s="60">
        <v>3.5039888151662293</v>
      </c>
      <c r="M403" s="60">
        <v>3.4835897497836608</v>
      </c>
      <c r="N403" s="60">
        <v>0</v>
      </c>
      <c r="O403" s="60">
        <v>4.2907149089123848</v>
      </c>
      <c r="P403" s="60">
        <v>3.2920477722120456</v>
      </c>
      <c r="Q403" s="60">
        <v>6.4188085243469253</v>
      </c>
      <c r="R403" s="60">
        <v>7.2739057283938413</v>
      </c>
      <c r="S403" s="60">
        <v>3.6682592925105437</v>
      </c>
      <c r="T403" s="60">
        <v>4.3868791128889528</v>
      </c>
      <c r="U403" s="60">
        <v>6.9353124335673488</v>
      </c>
      <c r="V403" s="60">
        <v>6.3446544022219502</v>
      </c>
      <c r="W403" s="60">
        <v>4.496857914205461</v>
      </c>
      <c r="X403" s="60">
        <v>3.3916269210386862</v>
      </c>
      <c r="Y403" s="60">
        <v>3.5107773303696095</v>
      </c>
      <c r="Z403" s="60">
        <v>6.4088131548370999</v>
      </c>
      <c r="AA403" s="60">
        <v>0</v>
      </c>
      <c r="AB403" s="60">
        <v>4.6094698544209356</v>
      </c>
      <c r="AC403" s="60">
        <v>3.8051357705678774</v>
      </c>
      <c r="AD403" s="60">
        <v>0</v>
      </c>
      <c r="AE403" s="60">
        <v>3.8426030990339921</v>
      </c>
      <c r="AF403" s="60">
        <v>3.4835897497836608</v>
      </c>
      <c r="AG403" s="60">
        <v>4.7688504586682763</v>
      </c>
      <c r="AH403" s="60">
        <v>3.4835897497836608</v>
      </c>
      <c r="AI403" s="60">
        <v>6.4935267793217957</v>
      </c>
      <c r="AJ403" s="60">
        <v>0</v>
      </c>
      <c r="AK403" s="60">
        <v>3.8418075579068809</v>
      </c>
      <c r="AL403" s="60">
        <v>4.0272333327781258</v>
      </c>
      <c r="AM403" s="60">
        <v>2.7976588679622392</v>
      </c>
      <c r="AN403" s="60">
        <v>3.4835897497836608</v>
      </c>
      <c r="AO403" s="60">
        <v>6.7855190899025102</v>
      </c>
      <c r="AP403" s="60">
        <v>3.7899110063619057</v>
      </c>
      <c r="AQ403" s="60">
        <v>3.4144918142554852</v>
      </c>
      <c r="AR403" s="60">
        <v>6.6643482191262464</v>
      </c>
      <c r="AS403" s="60"/>
    </row>
    <row r="404" spans="1:45" s="58" customFormat="1" x14ac:dyDescent="0.25">
      <c r="E404" s="58" t="s">
        <v>45</v>
      </c>
      <c r="F404" s="58">
        <v>2050</v>
      </c>
      <c r="H404" s="74"/>
      <c r="I404" s="60">
        <v>3.4835897497836608</v>
      </c>
      <c r="J404" s="60">
        <v>6.5466928904544153</v>
      </c>
      <c r="K404" s="60">
        <v>6.4760254825082475</v>
      </c>
      <c r="L404" s="60">
        <v>3.3945295793252113</v>
      </c>
      <c r="M404" s="60">
        <v>3.4835897497836608</v>
      </c>
      <c r="N404" s="60">
        <v>0</v>
      </c>
      <c r="O404" s="60">
        <v>4.4320184195858499</v>
      </c>
      <c r="P404" s="60">
        <v>3.6515829414465162</v>
      </c>
      <c r="Q404" s="60">
        <v>6.4724111378423768</v>
      </c>
      <c r="R404" s="60">
        <v>7.240938246422675</v>
      </c>
      <c r="S404" s="60">
        <v>3.689521386005687</v>
      </c>
      <c r="T404" s="60">
        <v>4.3947411619958334</v>
      </c>
      <c r="U404" s="60">
        <v>6.9788259703156434</v>
      </c>
      <c r="V404" s="60">
        <v>6.3328010006382183</v>
      </c>
      <c r="W404" s="60">
        <v>4.6692899137622454</v>
      </c>
      <c r="X404" s="60">
        <v>3.3916269210386862</v>
      </c>
      <c r="Y404" s="60">
        <v>3.2901644501242391</v>
      </c>
      <c r="Z404" s="60">
        <v>6.4499700934770621</v>
      </c>
      <c r="AA404" s="60">
        <v>0</v>
      </c>
      <c r="AB404" s="60">
        <v>4.7051791563405994</v>
      </c>
      <c r="AC404" s="60">
        <v>3.8051357705678774</v>
      </c>
      <c r="AD404" s="60">
        <v>0</v>
      </c>
      <c r="AE404" s="60">
        <v>3.9451987076266084</v>
      </c>
      <c r="AF404" s="60">
        <v>3.4835897497836608</v>
      </c>
      <c r="AG404" s="60">
        <v>4.7688504586682763</v>
      </c>
      <c r="AH404" s="60">
        <v>3.4835897497836608</v>
      </c>
      <c r="AI404" s="60">
        <v>6.5208265544495685</v>
      </c>
      <c r="AJ404" s="60">
        <v>0</v>
      </c>
      <c r="AK404" s="60">
        <v>3.7816272133579387</v>
      </c>
      <c r="AL404" s="60">
        <v>4.1121264782280171</v>
      </c>
      <c r="AM404" s="60">
        <v>2.8489787647264615</v>
      </c>
      <c r="AN404" s="60">
        <v>3.4835897497836612</v>
      </c>
      <c r="AO404" s="60">
        <v>6.9243900329260102</v>
      </c>
      <c r="AP404" s="60">
        <v>3.7164313069007386</v>
      </c>
      <c r="AQ404" s="60">
        <v>3.3017468189599191</v>
      </c>
      <c r="AR404" s="60">
        <v>6.8757336717106137</v>
      </c>
      <c r="AS404" s="60"/>
    </row>
    <row r="405" spans="1:45" s="58" customFormat="1" x14ac:dyDescent="0.25">
      <c r="B405" s="58" t="s">
        <v>46</v>
      </c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</row>
    <row r="406" spans="1:45" s="58" customFormat="1" x14ac:dyDescent="0.25">
      <c r="A406" s="58" t="s">
        <v>56</v>
      </c>
      <c r="B406" s="58" t="s">
        <v>42</v>
      </c>
      <c r="C406" s="58" t="s">
        <v>40</v>
      </c>
      <c r="E406" s="58" t="s">
        <v>41</v>
      </c>
      <c r="F406" s="58">
        <v>2010</v>
      </c>
      <c r="I406" s="60">
        <v>0.37002439271488818</v>
      </c>
      <c r="J406" s="60">
        <v>1.0655533826318087</v>
      </c>
      <c r="K406" s="60">
        <v>8.3999651326001459</v>
      </c>
      <c r="L406" s="60">
        <v>0.30206771081960287</v>
      </c>
      <c r="M406" s="60">
        <v>0.38255152504344525</v>
      </c>
      <c r="N406" s="60">
        <v>0</v>
      </c>
      <c r="O406" s="60">
        <v>0.5815004679269552</v>
      </c>
      <c r="P406" s="60">
        <v>4.2639597944853342</v>
      </c>
      <c r="Q406" s="60">
        <v>52.55634715128533</v>
      </c>
      <c r="R406" s="60">
        <v>17.892002640704916</v>
      </c>
      <c r="S406" s="60">
        <v>0.87629951787740978</v>
      </c>
      <c r="T406" s="60">
        <v>24.072450036740939</v>
      </c>
      <c r="U406" s="60">
        <v>1.2346578804410233</v>
      </c>
      <c r="V406" s="60">
        <v>22.875113702891124</v>
      </c>
      <c r="W406" s="60">
        <v>0.83002536719995712</v>
      </c>
      <c r="X406" s="60">
        <v>1.2073594171730091</v>
      </c>
      <c r="Y406" s="60">
        <v>2.2754887034196916</v>
      </c>
      <c r="Z406" s="60">
        <v>6.7106950426367113</v>
      </c>
      <c r="AA406" s="60">
        <v>0</v>
      </c>
      <c r="AB406" s="60">
        <v>21.000029871057826</v>
      </c>
      <c r="AC406" s="60">
        <v>1.3615685811543354</v>
      </c>
      <c r="AD406" s="60">
        <v>0.2994599131312029</v>
      </c>
      <c r="AE406" s="60">
        <v>0.27916898283697661</v>
      </c>
      <c r="AF406" s="60">
        <v>5.1232240876219935E-2</v>
      </c>
      <c r="AG406" s="60">
        <v>0.23980705505667468</v>
      </c>
      <c r="AH406" s="60">
        <v>0.27916898283697661</v>
      </c>
      <c r="AI406" s="60">
        <v>25.696454388913523</v>
      </c>
      <c r="AJ406" s="60">
        <v>0</v>
      </c>
      <c r="AK406" s="60">
        <v>4.6494009245397816</v>
      </c>
      <c r="AL406" s="60">
        <v>2.1183907217490119</v>
      </c>
      <c r="AM406" s="60">
        <v>3.1991798949610741</v>
      </c>
      <c r="AN406" s="60">
        <v>4.5514225816893337</v>
      </c>
      <c r="AO406" s="60">
        <v>3.3167232774300626</v>
      </c>
      <c r="AP406" s="60">
        <v>0.36618088628991458</v>
      </c>
      <c r="AQ406" s="60">
        <v>2.2776087535485967</v>
      </c>
      <c r="AR406" s="60">
        <v>12.028182879738534</v>
      </c>
      <c r="AS406" s="60"/>
    </row>
    <row r="407" spans="1:45" s="58" customFormat="1" x14ac:dyDescent="0.25">
      <c r="A407" s="58" t="s">
        <v>56</v>
      </c>
      <c r="B407" s="58" t="s">
        <v>42</v>
      </c>
      <c r="C407" s="58" t="s">
        <v>40</v>
      </c>
      <c r="E407" s="58" t="s">
        <v>41</v>
      </c>
      <c r="F407" s="58">
        <v>2020</v>
      </c>
      <c r="H407" s="74"/>
      <c r="I407" s="60">
        <v>0.19887587993756756</v>
      </c>
      <c r="J407" s="60">
        <v>6.5665907688802663E-2</v>
      </c>
      <c r="K407" s="60">
        <v>3.7352222945304527</v>
      </c>
      <c r="L407" s="60">
        <v>9.9539790399588865E-2</v>
      </c>
      <c r="M407" s="60">
        <v>0.20288739232203623</v>
      </c>
      <c r="N407" s="60">
        <v>0</v>
      </c>
      <c r="O407" s="60">
        <v>0.50343312702235798</v>
      </c>
      <c r="P407" s="60">
        <v>3.6810804753191868</v>
      </c>
      <c r="Q407" s="60">
        <v>19.125105999337766</v>
      </c>
      <c r="R407" s="60">
        <v>12.554527402379891</v>
      </c>
      <c r="S407" s="60">
        <v>0.74997139562246362</v>
      </c>
      <c r="T407" s="60">
        <v>20.999585644886913</v>
      </c>
      <c r="U407" s="60">
        <v>0.20368369450841967</v>
      </c>
      <c r="V407" s="60">
        <v>8.8338040107933349</v>
      </c>
      <c r="W407" s="60">
        <v>0.32316827563426903</v>
      </c>
      <c r="X407" s="60">
        <v>0.84667385004945805</v>
      </c>
      <c r="Y407" s="60">
        <v>1.6277819031826921</v>
      </c>
      <c r="Z407" s="60">
        <v>1.9935655635471385</v>
      </c>
      <c r="AA407" s="60">
        <v>0</v>
      </c>
      <c r="AB407" s="60">
        <v>14.318568015595668</v>
      </c>
      <c r="AC407" s="60">
        <v>1.386714110336984</v>
      </c>
      <c r="AD407" s="60">
        <v>0</v>
      </c>
      <c r="AE407" s="60">
        <v>0.25254105061277071</v>
      </c>
      <c r="AF407" s="60">
        <v>3.9390305549313533E-2</v>
      </c>
      <c r="AG407" s="60">
        <v>0.18000626150851121</v>
      </c>
      <c r="AH407" s="60">
        <v>0</v>
      </c>
      <c r="AI407" s="60">
        <v>7.5536181474023198</v>
      </c>
      <c r="AJ407" s="60">
        <v>0</v>
      </c>
      <c r="AK407" s="60">
        <v>2.7665189720144836</v>
      </c>
      <c r="AL407" s="60">
        <v>1.5026828102766485</v>
      </c>
      <c r="AM407" s="60">
        <v>3.1551638220745941</v>
      </c>
      <c r="AN407" s="60">
        <v>4.0694910397557509</v>
      </c>
      <c r="AO407" s="60">
        <v>1.2339752126219432</v>
      </c>
      <c r="AP407" s="60">
        <v>0.22038331783466636</v>
      </c>
      <c r="AQ407" s="60">
        <v>1.2412743729855364</v>
      </c>
      <c r="AR407" s="60">
        <v>3.2708756081084895</v>
      </c>
      <c r="AS407" s="60"/>
    </row>
    <row r="408" spans="1:45" s="58" customFormat="1" x14ac:dyDescent="0.25">
      <c r="A408" s="58" t="s">
        <v>56</v>
      </c>
      <c r="B408" s="58" t="s">
        <v>42</v>
      </c>
      <c r="C408" s="58" t="s">
        <v>40</v>
      </c>
      <c r="E408" s="58" t="s">
        <v>41</v>
      </c>
      <c r="F408" s="58">
        <v>2030</v>
      </c>
      <c r="H408" s="74"/>
      <c r="I408" s="60">
        <v>0.20040850398479382</v>
      </c>
      <c r="J408" s="60">
        <v>6.4826911599943776E-2</v>
      </c>
      <c r="K408" s="60">
        <v>3.6424291245099325</v>
      </c>
      <c r="L408" s="60">
        <v>0.13639281681776236</v>
      </c>
      <c r="M408" s="60">
        <v>0.18912548516009159</v>
      </c>
      <c r="N408" s="60">
        <v>0</v>
      </c>
      <c r="O408" s="60">
        <v>0.53673799189194371</v>
      </c>
      <c r="P408" s="60">
        <v>3.3500681346328944</v>
      </c>
      <c r="Q408" s="60">
        <v>18.816865640321986</v>
      </c>
      <c r="R408" s="60">
        <v>12.618205922038856</v>
      </c>
      <c r="S408" s="60">
        <v>0.8054452747408517</v>
      </c>
      <c r="T408" s="60">
        <v>21.44841701855735</v>
      </c>
      <c r="U408" s="60">
        <v>0.20678948478058046</v>
      </c>
      <c r="V408" s="60">
        <v>9.1309369457321932</v>
      </c>
      <c r="W408" s="60">
        <v>0.33929041279262762</v>
      </c>
      <c r="X408" s="60">
        <v>0.94146960793436807</v>
      </c>
      <c r="Y408" s="60">
        <v>1.6420204496739375</v>
      </c>
      <c r="Z408" s="60">
        <v>2.0354103378261215</v>
      </c>
      <c r="AA408" s="60">
        <v>0</v>
      </c>
      <c r="AB408" s="60">
        <v>14.331873278143863</v>
      </c>
      <c r="AC408" s="60">
        <v>1.5857872253086944</v>
      </c>
      <c r="AD408" s="60">
        <v>0</v>
      </c>
      <c r="AE408" s="60">
        <v>0.27957245635859862</v>
      </c>
      <c r="AF408" s="60">
        <v>3.8607763968151632E-2</v>
      </c>
      <c r="AG408" s="60">
        <v>0.18695344407848749</v>
      </c>
      <c r="AH408" s="60">
        <v>0</v>
      </c>
      <c r="AI408" s="60">
        <v>7.1941308634175538</v>
      </c>
      <c r="AJ408" s="60">
        <v>0</v>
      </c>
      <c r="AK408" s="60">
        <v>2.8489427426138478</v>
      </c>
      <c r="AL408" s="60">
        <v>1.618599607202541</v>
      </c>
      <c r="AM408" s="60">
        <v>3.5675646111255146</v>
      </c>
      <c r="AN408" s="60">
        <v>4.2401883333928136</v>
      </c>
      <c r="AO408" s="60">
        <v>1.0839373500856702</v>
      </c>
      <c r="AP408" s="60">
        <v>0.23346780742133894</v>
      </c>
      <c r="AQ408" s="60">
        <v>1.3632911146628586</v>
      </c>
      <c r="AR408" s="60">
        <v>3.3085281361289791</v>
      </c>
      <c r="AS408" s="60"/>
    </row>
    <row r="409" spans="1:45" s="58" customFormat="1" x14ac:dyDescent="0.25">
      <c r="A409" s="58" t="s">
        <v>56</v>
      </c>
      <c r="B409" s="58" t="s">
        <v>42</v>
      </c>
      <c r="C409" s="58" t="s">
        <v>40</v>
      </c>
      <c r="E409" s="58" t="s">
        <v>41</v>
      </c>
      <c r="F409" s="58">
        <v>2040</v>
      </c>
      <c r="H409" s="74"/>
      <c r="I409" s="60">
        <v>0.20054146872307274</v>
      </c>
      <c r="J409" s="60">
        <v>6.6222841098262042E-2</v>
      </c>
      <c r="K409" s="60">
        <v>3.599669698432848</v>
      </c>
      <c r="L409" s="60">
        <v>0.14282811019704875</v>
      </c>
      <c r="M409" s="60">
        <v>0.1866081780650436</v>
      </c>
      <c r="N409" s="60">
        <v>0</v>
      </c>
      <c r="O409" s="60">
        <v>0.5733363281413697</v>
      </c>
      <c r="P409" s="60">
        <v>3.4020864481477098</v>
      </c>
      <c r="Q409" s="60">
        <v>18.617868198822173</v>
      </c>
      <c r="R409" s="60">
        <v>12.598750108587284</v>
      </c>
      <c r="S409" s="60">
        <v>0.83181594940989079</v>
      </c>
      <c r="T409" s="60">
        <v>24.26181409232678</v>
      </c>
      <c r="U409" s="60">
        <v>0.25869369614640236</v>
      </c>
      <c r="V409" s="60">
        <v>9.2830070715158985</v>
      </c>
      <c r="W409" s="60">
        <v>0.40178104318811364</v>
      </c>
      <c r="X409" s="60">
        <v>0.99564089194557448</v>
      </c>
      <c r="Y409" s="60">
        <v>1.7702968792967522</v>
      </c>
      <c r="Z409" s="60">
        <v>2.0089091606119256</v>
      </c>
      <c r="AA409" s="60">
        <v>0</v>
      </c>
      <c r="AB409" s="60">
        <v>14.846360542485488</v>
      </c>
      <c r="AC409" s="60">
        <v>1.6792750006167323</v>
      </c>
      <c r="AD409" s="60">
        <v>0</v>
      </c>
      <c r="AE409" s="60">
        <v>0.27577758899150034</v>
      </c>
      <c r="AF409" s="60">
        <v>3.8033178425780141E-2</v>
      </c>
      <c r="AG409" s="60">
        <v>0.18651590848370503</v>
      </c>
      <c r="AH409" s="60">
        <v>0</v>
      </c>
      <c r="AI409" s="60">
        <v>6.8103181818719829</v>
      </c>
      <c r="AJ409" s="60">
        <v>0</v>
      </c>
      <c r="AK409" s="60">
        <v>2.6012265557082919</v>
      </c>
      <c r="AL409" s="60">
        <v>1.770759314550693</v>
      </c>
      <c r="AM409" s="60">
        <v>2.3354770867274981</v>
      </c>
      <c r="AN409" s="60">
        <v>4.2342763506505108</v>
      </c>
      <c r="AO409" s="60">
        <v>1.2104114208712535</v>
      </c>
      <c r="AP409" s="60">
        <v>0.22537508812809995</v>
      </c>
      <c r="AQ409" s="60">
        <v>1.3294262288630161</v>
      </c>
      <c r="AR409" s="60">
        <v>3.2633114994225636</v>
      </c>
      <c r="AS409" s="60"/>
    </row>
    <row r="410" spans="1:45" s="58" customFormat="1" x14ac:dyDescent="0.25">
      <c r="A410" s="58" t="s">
        <v>56</v>
      </c>
      <c r="B410" s="58" t="s">
        <v>42</v>
      </c>
      <c r="C410" s="58" t="s">
        <v>40</v>
      </c>
      <c r="E410" s="59" t="s">
        <v>41</v>
      </c>
      <c r="F410" s="59">
        <v>2050</v>
      </c>
      <c r="G410" s="59"/>
      <c r="H410" s="75"/>
      <c r="I410" s="61">
        <v>0.20053294701742572</v>
      </c>
      <c r="J410" s="61">
        <v>6.7618770596580294E-2</v>
      </c>
      <c r="K410" s="61">
        <v>3.5569102723557617</v>
      </c>
      <c r="L410" s="61">
        <v>0.14926340357633511</v>
      </c>
      <c r="M410" s="61">
        <v>0.18361940141161134</v>
      </c>
      <c r="N410" s="61">
        <v>0</v>
      </c>
      <c r="O410" s="61">
        <v>0.60993466439079613</v>
      </c>
      <c r="P410" s="61">
        <v>3.454104761662526</v>
      </c>
      <c r="Q410" s="61">
        <v>18.418870757322363</v>
      </c>
      <c r="R410" s="61">
        <v>12.579294295135714</v>
      </c>
      <c r="S410" s="61">
        <v>0.85818662407892965</v>
      </c>
      <c r="T410" s="61">
        <v>27.075211166096221</v>
      </c>
      <c r="U410" s="61">
        <v>0.31059790751222427</v>
      </c>
      <c r="V410" s="61">
        <v>9.4350771972996039</v>
      </c>
      <c r="W410" s="61">
        <v>0.46427167358359978</v>
      </c>
      <c r="X410" s="61">
        <v>1.0241969293914488</v>
      </c>
      <c r="Y410" s="61">
        <v>1.8985733089195671</v>
      </c>
      <c r="Z410" s="61">
        <v>1.9824079833977297</v>
      </c>
      <c r="AA410" s="61">
        <v>0</v>
      </c>
      <c r="AB410" s="61">
        <v>15.360847806827111</v>
      </c>
      <c r="AC410" s="61">
        <v>1.7727627759247697</v>
      </c>
      <c r="AD410" s="61">
        <v>0</v>
      </c>
      <c r="AE410" s="61">
        <v>0.27198272162440201</v>
      </c>
      <c r="AF410" s="61">
        <v>3.7284157585022813E-2</v>
      </c>
      <c r="AG410" s="61">
        <v>0.18606967003449942</v>
      </c>
      <c r="AH410" s="61">
        <v>0</v>
      </c>
      <c r="AI410" s="61">
        <v>6.4265055003264138</v>
      </c>
      <c r="AJ410" s="61">
        <v>0</v>
      </c>
      <c r="AK410" s="61">
        <v>2.3535103688027363</v>
      </c>
      <c r="AL410" s="61">
        <v>1.9229190218988452</v>
      </c>
      <c r="AM410" s="61">
        <v>1.1033895623294827</v>
      </c>
      <c r="AN410" s="61">
        <v>4.227236920744609</v>
      </c>
      <c r="AO410" s="61">
        <v>1.3368854916568369</v>
      </c>
      <c r="AP410" s="61">
        <v>0.21728236883486102</v>
      </c>
      <c r="AQ410" s="61">
        <v>1.2955613430631741</v>
      </c>
      <c r="AR410" s="61">
        <v>3.2180948627161463</v>
      </c>
      <c r="AS410" s="71"/>
    </row>
    <row r="411" spans="1:45" s="58" customFormat="1" x14ac:dyDescent="0.25">
      <c r="E411" s="58" t="s">
        <v>45</v>
      </c>
      <c r="F411" s="58">
        <v>2010</v>
      </c>
      <c r="I411" s="60">
        <v>5.4237358704997032</v>
      </c>
      <c r="J411" s="60">
        <v>5.5178671117051028</v>
      </c>
      <c r="K411" s="60">
        <v>5.6704785229233279</v>
      </c>
      <c r="L411" s="60">
        <v>5.1001409147372119</v>
      </c>
      <c r="M411" s="60">
        <v>5.4237358704997032</v>
      </c>
      <c r="N411" s="60">
        <v>5.4069361359248154</v>
      </c>
      <c r="O411" s="60">
        <v>5.3701641275757837</v>
      </c>
      <c r="P411" s="60">
        <v>5.0935307493153248</v>
      </c>
      <c r="Q411" s="60">
        <v>5.6656740198884252</v>
      </c>
      <c r="R411" s="60">
        <v>6.6312555227364811</v>
      </c>
      <c r="S411" s="60">
        <v>5.0865228866106049</v>
      </c>
      <c r="T411" s="60">
        <v>5.4877762993888926</v>
      </c>
      <c r="U411" s="60">
        <v>5.6755959096573791</v>
      </c>
      <c r="V411" s="60">
        <v>5.5668156273134475</v>
      </c>
      <c r="W411" s="60">
        <v>5.3436590638749131</v>
      </c>
      <c r="X411" s="60">
        <v>4.94462637747906</v>
      </c>
      <c r="Y411" s="60">
        <v>5.1373092405821783</v>
      </c>
      <c r="Z411" s="60">
        <v>5.6321145943792583</v>
      </c>
      <c r="AA411" s="60">
        <v>0</v>
      </c>
      <c r="AB411" s="60">
        <v>5.895031576054671</v>
      </c>
      <c r="AC411" s="60">
        <v>4.9763916884678832</v>
      </c>
      <c r="AD411" s="60">
        <v>5.4766526458136697</v>
      </c>
      <c r="AE411" s="60">
        <v>5.0092109478048421</v>
      </c>
      <c r="AF411" s="60">
        <v>5.4237358704997032</v>
      </c>
      <c r="AG411" s="60">
        <v>4.7311228172357991</v>
      </c>
      <c r="AH411" s="60">
        <v>2.6813115716569618</v>
      </c>
      <c r="AI411" s="60">
        <v>5.9116826886197646</v>
      </c>
      <c r="AJ411" s="60">
        <v>5.4237358704997041</v>
      </c>
      <c r="AK411" s="60">
        <v>5.1067946512031055</v>
      </c>
      <c r="AL411" s="60">
        <v>5.0655173872982973</v>
      </c>
      <c r="AM411" s="60">
        <v>4.9498215633763776</v>
      </c>
      <c r="AN411" s="60">
        <v>5.4237358704997032</v>
      </c>
      <c r="AO411" s="60">
        <v>5.7758011695816647</v>
      </c>
      <c r="AP411" s="60">
        <v>5.1547434965307097</v>
      </c>
      <c r="AQ411" s="60">
        <v>5.1365362477539858</v>
      </c>
      <c r="AR411" s="60">
        <v>5.9733909243772487</v>
      </c>
      <c r="AS411" s="60"/>
    </row>
    <row r="412" spans="1:45" s="58" customFormat="1" x14ac:dyDescent="0.25">
      <c r="E412" s="58" t="s">
        <v>45</v>
      </c>
      <c r="F412" s="58">
        <v>2020</v>
      </c>
      <c r="H412" s="74"/>
      <c r="I412" s="60">
        <v>5.4237358704997041</v>
      </c>
      <c r="J412" s="60">
        <v>5.5272688928029554</v>
      </c>
      <c r="K412" s="60">
        <v>5.6709017625693914</v>
      </c>
      <c r="L412" s="60">
        <v>5.1003199031305195</v>
      </c>
      <c r="M412" s="60">
        <v>5.4237358704997041</v>
      </c>
      <c r="N412" s="60">
        <v>5.4069361359248154</v>
      </c>
      <c r="O412" s="60">
        <v>5.3701641275757837</v>
      </c>
      <c r="P412" s="60">
        <v>5.0940629488806852</v>
      </c>
      <c r="Q412" s="60">
        <v>5.6623362815807488</v>
      </c>
      <c r="R412" s="60">
        <v>6.6312555227364811</v>
      </c>
      <c r="S412" s="60">
        <v>5.0865228866106049</v>
      </c>
      <c r="T412" s="60">
        <v>5.4888171661686833</v>
      </c>
      <c r="U412" s="60">
        <v>5.6711894466045232</v>
      </c>
      <c r="V412" s="60">
        <v>5.5660452264734239</v>
      </c>
      <c r="W412" s="60">
        <v>5.3488389892989332</v>
      </c>
      <c r="X412" s="60">
        <v>4.94462637747906</v>
      </c>
      <c r="Y412" s="60">
        <v>5.1372025790454456</v>
      </c>
      <c r="Z412" s="60">
        <v>5.6320369781196638</v>
      </c>
      <c r="AA412" s="60">
        <v>0</v>
      </c>
      <c r="AB412" s="60">
        <v>5.8950543793917882</v>
      </c>
      <c r="AC412" s="60">
        <v>4.9763916884678832</v>
      </c>
      <c r="AD412" s="60">
        <v>5.4766526458136697</v>
      </c>
      <c r="AE412" s="60">
        <v>5.0092109478048421</v>
      </c>
      <c r="AF412" s="60">
        <v>5.4237358704997032</v>
      </c>
      <c r="AG412" s="60">
        <v>4.7311228172357991</v>
      </c>
      <c r="AH412" s="60">
        <v>2.6813115716569618</v>
      </c>
      <c r="AI412" s="60">
        <v>5.9190250550111108</v>
      </c>
      <c r="AJ412" s="60">
        <v>5.4237358704997041</v>
      </c>
      <c r="AK412" s="60">
        <v>5.106670786203356</v>
      </c>
      <c r="AL412" s="60">
        <v>5.0655417891190062</v>
      </c>
      <c r="AM412" s="60">
        <v>4.9505238539705809</v>
      </c>
      <c r="AN412" s="60">
        <v>5.4237358704997032</v>
      </c>
      <c r="AO412" s="60">
        <v>5.7791768119890872</v>
      </c>
      <c r="AP412" s="60">
        <v>5.1547434965307097</v>
      </c>
      <c r="AQ412" s="60">
        <v>5.1365981614228522</v>
      </c>
      <c r="AR412" s="60">
        <v>5.9743051179203137</v>
      </c>
      <c r="AS412" s="60"/>
    </row>
    <row r="413" spans="1:45" s="58" customFormat="1" x14ac:dyDescent="0.25">
      <c r="E413" s="58" t="s">
        <v>45</v>
      </c>
      <c r="F413" s="58">
        <v>2030</v>
      </c>
      <c r="H413" s="74"/>
      <c r="I413" s="60">
        <v>5.4237358704997032</v>
      </c>
      <c r="J413" s="60">
        <v>5.5272707205054381</v>
      </c>
      <c r="K413" s="60">
        <v>5.6706747910939637</v>
      </c>
      <c r="L413" s="60">
        <v>5.1005250085412142</v>
      </c>
      <c r="M413" s="60">
        <v>5.4237358704997032</v>
      </c>
      <c r="N413" s="60">
        <v>5.4069361359248154</v>
      </c>
      <c r="O413" s="60">
        <v>5.3701641275757837</v>
      </c>
      <c r="P413" s="60">
        <v>5.0950348612861598</v>
      </c>
      <c r="Q413" s="60">
        <v>5.6626494444835505</v>
      </c>
      <c r="R413" s="60">
        <v>6.6312555227364802</v>
      </c>
      <c r="S413" s="60">
        <v>5.0865228866106049</v>
      </c>
      <c r="T413" s="60">
        <v>5.4895770186209756</v>
      </c>
      <c r="U413" s="60">
        <v>5.6710169303607127</v>
      </c>
      <c r="V413" s="60">
        <v>5.5660223341535673</v>
      </c>
      <c r="W413" s="60">
        <v>5.3494074676468841</v>
      </c>
      <c r="X413" s="60">
        <v>4.94462637747906</v>
      </c>
      <c r="Y413" s="60">
        <v>5.1372922264034129</v>
      </c>
      <c r="Z413" s="60">
        <v>5.6320369019204719</v>
      </c>
      <c r="AA413" s="60">
        <v>0</v>
      </c>
      <c r="AB413" s="60">
        <v>5.8950238076481423</v>
      </c>
      <c r="AC413" s="60">
        <v>4.9763916884678832</v>
      </c>
      <c r="AD413" s="60">
        <v>5.4766526458136697</v>
      </c>
      <c r="AE413" s="60">
        <v>5.0092109478048421</v>
      </c>
      <c r="AF413" s="60">
        <v>5.4237358704997032</v>
      </c>
      <c r="AG413" s="60">
        <v>4.7311228172357991</v>
      </c>
      <c r="AH413" s="60">
        <v>2.6813115716569618</v>
      </c>
      <c r="AI413" s="60">
        <v>5.9188289252524227</v>
      </c>
      <c r="AJ413" s="60">
        <v>5.4237358704997041</v>
      </c>
      <c r="AK413" s="60">
        <v>5.1066920347542188</v>
      </c>
      <c r="AL413" s="60">
        <v>5.0689831202397846</v>
      </c>
      <c r="AM413" s="60">
        <v>4.9507588277067391</v>
      </c>
      <c r="AN413" s="60">
        <v>5.4237358704997032</v>
      </c>
      <c r="AO413" s="60">
        <v>5.7792086102397899</v>
      </c>
      <c r="AP413" s="60">
        <v>5.1547434965307097</v>
      </c>
      <c r="AQ413" s="60">
        <v>5.1363606952781824</v>
      </c>
      <c r="AR413" s="60">
        <v>5.974253875286923</v>
      </c>
      <c r="AS413" s="60"/>
    </row>
    <row r="414" spans="1:45" s="58" customFormat="1" x14ac:dyDescent="0.25">
      <c r="E414" s="58" t="s">
        <v>45</v>
      </c>
      <c r="F414" s="58">
        <v>2040</v>
      </c>
      <c r="H414" s="74"/>
      <c r="I414" s="60">
        <v>5.4237358704997032</v>
      </c>
      <c r="J414" s="60">
        <v>5.527270212377279</v>
      </c>
      <c r="K414" s="60">
        <v>5.6705938628757373</v>
      </c>
      <c r="L414" s="60">
        <v>5.1004986297505823</v>
      </c>
      <c r="M414" s="60">
        <v>5.4237358704997032</v>
      </c>
      <c r="N414" s="60">
        <v>5.4069361359248154</v>
      </c>
      <c r="O414" s="60">
        <v>5.3701641275757837</v>
      </c>
      <c r="P414" s="60">
        <v>5.096116102112263</v>
      </c>
      <c r="Q414" s="60">
        <v>5.6631318012179914</v>
      </c>
      <c r="R414" s="60">
        <v>6.6312555227364811</v>
      </c>
      <c r="S414" s="60">
        <v>5.0865228866106049</v>
      </c>
      <c r="T414" s="60">
        <v>5.4902481260553548</v>
      </c>
      <c r="U414" s="60">
        <v>5.6708444073397679</v>
      </c>
      <c r="V414" s="60">
        <v>5.5659874566965808</v>
      </c>
      <c r="W414" s="60">
        <v>5.3503626894772385</v>
      </c>
      <c r="X414" s="60">
        <v>4.94462637747906</v>
      </c>
      <c r="Y414" s="60">
        <v>5.1367774893921503</v>
      </c>
      <c r="Z414" s="60">
        <v>5.6320306944151355</v>
      </c>
      <c r="AA414" s="60">
        <v>0</v>
      </c>
      <c r="AB414" s="60">
        <v>5.8950018016587888</v>
      </c>
      <c r="AC414" s="60">
        <v>4.9763916884678832</v>
      </c>
      <c r="AD414" s="60">
        <v>5.4766526458136697</v>
      </c>
      <c r="AE414" s="60">
        <v>5.0092109478048421</v>
      </c>
      <c r="AF414" s="60">
        <v>5.4237358704997032</v>
      </c>
      <c r="AG414" s="60">
        <v>4.7311228172357991</v>
      </c>
      <c r="AH414" s="60">
        <v>2.6813115716569618</v>
      </c>
      <c r="AI414" s="60">
        <v>5.9185335613337404</v>
      </c>
      <c r="AJ414" s="60">
        <v>5.4237358704997041</v>
      </c>
      <c r="AK414" s="60">
        <v>5.1066697871131383</v>
      </c>
      <c r="AL414" s="60">
        <v>5.0720003693718612</v>
      </c>
      <c r="AM414" s="60">
        <v>4.951034362992381</v>
      </c>
      <c r="AN414" s="60">
        <v>5.4237358704997032</v>
      </c>
      <c r="AO414" s="60">
        <v>5.7793297662469287</v>
      </c>
      <c r="AP414" s="60">
        <v>5.1547434965307097</v>
      </c>
      <c r="AQ414" s="60">
        <v>5.1363946458777647</v>
      </c>
      <c r="AR414" s="60">
        <v>5.9742175303419609</v>
      </c>
      <c r="AS414" s="60"/>
    </row>
    <row r="415" spans="1:45" s="58" customFormat="1" x14ac:dyDescent="0.25">
      <c r="E415" s="58" t="s">
        <v>45</v>
      </c>
      <c r="F415" s="58">
        <v>2050</v>
      </c>
      <c r="H415" s="74"/>
      <c r="I415" s="60">
        <v>5.4237358704997032</v>
      </c>
      <c r="J415" s="60">
        <v>5.5272697252288312</v>
      </c>
      <c r="K415" s="60">
        <v>5.670510988899033</v>
      </c>
      <c r="L415" s="60">
        <v>5.100474525532988</v>
      </c>
      <c r="M415" s="60">
        <v>5.4237358704997032</v>
      </c>
      <c r="N415" s="60">
        <v>5.4069361359248154</v>
      </c>
      <c r="O415" s="60">
        <v>5.3701641275757837</v>
      </c>
      <c r="P415" s="60">
        <v>5.097164776280338</v>
      </c>
      <c r="Q415" s="60">
        <v>5.6636245807147532</v>
      </c>
      <c r="R415" s="60">
        <v>6.6312555227364811</v>
      </c>
      <c r="S415" s="60">
        <v>5.0865228866106049</v>
      </c>
      <c r="T415" s="60">
        <v>5.4907797633537108</v>
      </c>
      <c r="U415" s="60">
        <v>5.6707295451795572</v>
      </c>
      <c r="V415" s="60">
        <v>5.5659537035164091</v>
      </c>
      <c r="W415" s="60">
        <v>5.3510607669770511</v>
      </c>
      <c r="X415" s="60">
        <v>4.94462637747906</v>
      </c>
      <c r="Y415" s="60">
        <v>5.1363323084266721</v>
      </c>
      <c r="Z415" s="60">
        <v>5.6320243209437626</v>
      </c>
      <c r="AA415" s="60">
        <v>0</v>
      </c>
      <c r="AB415" s="60">
        <v>5.8949812697809421</v>
      </c>
      <c r="AC415" s="60">
        <v>4.9763916884678832</v>
      </c>
      <c r="AD415" s="60">
        <v>5.4766526458136697</v>
      </c>
      <c r="AE415" s="60">
        <v>5.0092109478048421</v>
      </c>
      <c r="AF415" s="60">
        <v>5.4237358704997032</v>
      </c>
      <c r="AG415" s="60">
        <v>4.7311228172357991</v>
      </c>
      <c r="AH415" s="60">
        <v>2.6813115716569618</v>
      </c>
      <c r="AI415" s="60">
        <v>5.9182029171472159</v>
      </c>
      <c r="AJ415" s="60">
        <v>5.4237358704997041</v>
      </c>
      <c r="AK415" s="60">
        <v>5.1066428561692847</v>
      </c>
      <c r="AL415" s="60">
        <v>5.0745401114017623</v>
      </c>
      <c r="AM415" s="60">
        <v>4.9519252450232862</v>
      </c>
      <c r="AN415" s="60">
        <v>5.4237358704997032</v>
      </c>
      <c r="AO415" s="60">
        <v>5.7794279986850432</v>
      </c>
      <c r="AP415" s="60">
        <v>5.1547434965307097</v>
      </c>
      <c r="AQ415" s="60">
        <v>5.136430371357684</v>
      </c>
      <c r="AR415" s="60">
        <v>5.9741801640497503</v>
      </c>
      <c r="AS415" s="60"/>
    </row>
    <row r="416" spans="1:45" s="58" customFormat="1" ht="15.75" thickBot="1" x14ac:dyDescent="0.3">
      <c r="A416" s="64"/>
      <c r="B416" s="64" t="s">
        <v>46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5"/>
    </row>
    <row r="417" spans="1:51" s="58" customFormat="1" x14ac:dyDescent="0.25">
      <c r="A417" s="58" t="s">
        <v>122</v>
      </c>
      <c r="B417" s="58" t="s">
        <v>42</v>
      </c>
      <c r="C417" s="58" t="s">
        <v>40</v>
      </c>
      <c r="E417" s="58" t="s">
        <v>41</v>
      </c>
      <c r="F417" s="58">
        <v>2010</v>
      </c>
      <c r="I417" s="60">
        <v>1.0021023051112059E-2</v>
      </c>
      <c r="J417" s="60">
        <v>0.50323343925705299</v>
      </c>
      <c r="K417" s="60">
        <v>8.4963944140646369E-2</v>
      </c>
      <c r="L417" s="60">
        <v>4.9095823987862737</v>
      </c>
      <c r="M417" s="60">
        <v>4.0836309996034803E-3</v>
      </c>
      <c r="N417" s="60">
        <v>0</v>
      </c>
      <c r="O417" s="60">
        <v>0</v>
      </c>
      <c r="P417" s="60">
        <v>2.6578535280365281</v>
      </c>
      <c r="Q417" s="60">
        <v>9.0804155400552489</v>
      </c>
      <c r="R417" s="60">
        <v>1.1133583459938703</v>
      </c>
      <c r="S417" s="60">
        <v>0.35034895281259965</v>
      </c>
      <c r="T417" s="60">
        <v>2.632800739763046</v>
      </c>
      <c r="U417" s="60">
        <v>0.51890355679990241</v>
      </c>
      <c r="V417" s="60">
        <v>14.582557042932908</v>
      </c>
      <c r="W417" s="60">
        <v>0.37057054418910479</v>
      </c>
      <c r="X417" s="60">
        <v>0.26749313814919534</v>
      </c>
      <c r="Y417" s="60">
        <v>5.0229694885319862</v>
      </c>
      <c r="Z417" s="60">
        <v>3.9469272499912937E-2</v>
      </c>
      <c r="AA417" s="60">
        <v>0</v>
      </c>
      <c r="AB417" s="60">
        <v>0.72689342959080261</v>
      </c>
      <c r="AC417" s="60">
        <v>1.0889409321747294</v>
      </c>
      <c r="AD417" s="60">
        <v>3.8556617979833119E-2</v>
      </c>
      <c r="AE417" s="60">
        <v>0.44353642526820192</v>
      </c>
      <c r="AF417" s="60">
        <v>0</v>
      </c>
      <c r="AG417" s="60">
        <v>2.8900978872631197E-2</v>
      </c>
      <c r="AH417" s="60">
        <v>0.44353642526820192</v>
      </c>
      <c r="AI417" s="60">
        <v>2.2437575724134323E-2</v>
      </c>
      <c r="AJ417" s="60">
        <v>0</v>
      </c>
      <c r="AK417" s="60">
        <v>5.483312437304332</v>
      </c>
      <c r="AL417" s="60">
        <v>4.2257163936046747E-2</v>
      </c>
      <c r="AM417" s="60">
        <v>5.5338717921045601</v>
      </c>
      <c r="AN417" s="60">
        <v>1.2317136559100603</v>
      </c>
      <c r="AO417" s="60">
        <v>0.59824576391003281</v>
      </c>
      <c r="AP417" s="60">
        <v>2.5724578203121039E-2</v>
      </c>
      <c r="AQ417" s="60">
        <v>1.3485946137105</v>
      </c>
      <c r="AR417" s="60">
        <v>4.1790917385022883</v>
      </c>
      <c r="AS417" s="60"/>
    </row>
    <row r="418" spans="1:51" s="58" customFormat="1" x14ac:dyDescent="0.25">
      <c r="A418" s="58" t="s">
        <v>122</v>
      </c>
      <c r="B418" s="58" t="s">
        <v>42</v>
      </c>
      <c r="C418" s="58" t="s">
        <v>40</v>
      </c>
      <c r="E418" s="58" t="s">
        <v>41</v>
      </c>
      <c r="F418" s="58">
        <v>2020</v>
      </c>
      <c r="H418" s="74"/>
      <c r="I418" s="60">
        <v>7.4475455474780246E-3</v>
      </c>
      <c r="J418" s="60">
        <v>0.40418243173446072</v>
      </c>
      <c r="K418" s="60">
        <v>0.22192536302717603</v>
      </c>
      <c r="L418" s="60">
        <v>4.0128267438162704</v>
      </c>
      <c r="M418" s="60">
        <v>3.2244808625509374E-3</v>
      </c>
      <c r="N418" s="60">
        <v>0</v>
      </c>
      <c r="O418" s="60">
        <v>0</v>
      </c>
      <c r="P418" s="60">
        <v>1.8313426196564364</v>
      </c>
      <c r="Q418" s="60">
        <v>6.5018153765712903</v>
      </c>
      <c r="R418" s="60">
        <v>0.71102899182096391</v>
      </c>
      <c r="S418" s="60">
        <v>0.27076620794330764</v>
      </c>
      <c r="T418" s="60">
        <v>3.0403277599252458</v>
      </c>
      <c r="U418" s="60">
        <v>0.19457487021389155</v>
      </c>
      <c r="V418" s="60">
        <v>13.740881481566454</v>
      </c>
      <c r="W418" s="60">
        <v>0.30002990217422337</v>
      </c>
      <c r="X418" s="60">
        <v>0.2328957596110002</v>
      </c>
      <c r="Y418" s="60">
        <v>4.426210221150833</v>
      </c>
      <c r="Z418" s="60">
        <v>0.10083286629006219</v>
      </c>
      <c r="AA418" s="60">
        <v>0</v>
      </c>
      <c r="AB418" s="60">
        <v>0.7478380078949336</v>
      </c>
      <c r="AC418" s="60">
        <v>0.85405553650398636</v>
      </c>
      <c r="AD418" s="60">
        <v>7.7058760971081122E-2</v>
      </c>
      <c r="AE418" s="60">
        <v>0.41241840214466335</v>
      </c>
      <c r="AF418" s="60">
        <v>0</v>
      </c>
      <c r="AG418" s="60">
        <v>1.6181628862076018E-2</v>
      </c>
      <c r="AH418" s="60">
        <v>0</v>
      </c>
      <c r="AI418" s="60">
        <v>1.2177223344091444E-2</v>
      </c>
      <c r="AJ418" s="60">
        <v>0</v>
      </c>
      <c r="AK418" s="60">
        <v>2.8917024953591111</v>
      </c>
      <c r="AL418" s="60">
        <v>0.17270651756262095</v>
      </c>
      <c r="AM418" s="60">
        <v>4.9891321128090471</v>
      </c>
      <c r="AN418" s="60">
        <v>1.0434932346786161</v>
      </c>
      <c r="AO418" s="60">
        <v>0.31924672326437914</v>
      </c>
      <c r="AP418" s="60">
        <v>9.6595774483411202E-3</v>
      </c>
      <c r="AQ418" s="60">
        <v>1.1328319341286579</v>
      </c>
      <c r="AR418" s="60">
        <v>3.2651539640968834</v>
      </c>
      <c r="AS418" s="60"/>
      <c r="AV418" s="60"/>
    </row>
    <row r="419" spans="1:51" s="58" customFormat="1" x14ac:dyDescent="0.25">
      <c r="A419" s="58" t="s">
        <v>122</v>
      </c>
      <c r="B419" s="58" t="s">
        <v>42</v>
      </c>
      <c r="C419" s="58" t="s">
        <v>40</v>
      </c>
      <c r="E419" s="58" t="s">
        <v>41</v>
      </c>
      <c r="F419" s="58">
        <v>2030</v>
      </c>
      <c r="H419" s="74"/>
      <c r="I419" s="60">
        <v>6.0657014682974344E-3</v>
      </c>
      <c r="J419" s="60">
        <v>0.4410501271170299</v>
      </c>
      <c r="K419" s="60">
        <v>2.0124785039179527E-2</v>
      </c>
      <c r="L419" s="60">
        <v>3.3820475974923787</v>
      </c>
      <c r="M419" s="60">
        <v>4.3349768818741787E-3</v>
      </c>
      <c r="N419" s="60">
        <v>0</v>
      </c>
      <c r="O419" s="60">
        <v>0</v>
      </c>
      <c r="P419" s="60">
        <v>1.6737863974338152</v>
      </c>
      <c r="Q419" s="60">
        <v>3.7894108747804909</v>
      </c>
      <c r="R419" s="60">
        <v>0.55096037952810017</v>
      </c>
      <c r="S419" s="60">
        <v>0.14437962080533012</v>
      </c>
      <c r="T419" s="60">
        <v>2.6275175172338532</v>
      </c>
      <c r="U419" s="60">
        <v>0.11068082304132211</v>
      </c>
      <c r="V419" s="60">
        <v>11.362036542455199</v>
      </c>
      <c r="W419" s="60">
        <v>0.33697508458818121</v>
      </c>
      <c r="X419" s="60">
        <v>0.21049508031087177</v>
      </c>
      <c r="Y419" s="60">
        <v>3.4462719539081488</v>
      </c>
      <c r="Z419" s="60">
        <v>7.4046841341538189E-2</v>
      </c>
      <c r="AA419" s="60">
        <v>0</v>
      </c>
      <c r="AB419" s="60">
        <v>1.0470057545345919</v>
      </c>
      <c r="AC419" s="60">
        <v>0.6856186196093329</v>
      </c>
      <c r="AD419" s="60">
        <v>2.013812089129708E-2</v>
      </c>
      <c r="AE419" s="60">
        <v>0.29078294460405935</v>
      </c>
      <c r="AF419" s="60">
        <v>0</v>
      </c>
      <c r="AG419" s="60">
        <v>2.0818563432951513E-2</v>
      </c>
      <c r="AH419" s="60">
        <v>0</v>
      </c>
      <c r="AI419" s="60">
        <v>3.9268976681803035E-2</v>
      </c>
      <c r="AJ419" s="60">
        <v>0</v>
      </c>
      <c r="AK419" s="60">
        <v>2.5095183134285532</v>
      </c>
      <c r="AL419" s="60">
        <v>0.10387846931518091</v>
      </c>
      <c r="AM419" s="60">
        <v>4.9429316569117088</v>
      </c>
      <c r="AN419" s="60">
        <v>0.85963123141951459</v>
      </c>
      <c r="AO419" s="60">
        <v>0.31535137740089331</v>
      </c>
      <c r="AP419" s="60">
        <v>3.2444845017157442E-2</v>
      </c>
      <c r="AQ419" s="60">
        <v>0.86155502114850879</v>
      </c>
      <c r="AR419" s="60">
        <v>3.4277867308904106</v>
      </c>
      <c r="AS419" s="60"/>
      <c r="AW419" s="60"/>
    </row>
    <row r="420" spans="1:51" s="58" customFormat="1" x14ac:dyDescent="0.25">
      <c r="A420" s="58" t="s">
        <v>122</v>
      </c>
      <c r="B420" s="58" t="s">
        <v>42</v>
      </c>
      <c r="C420" s="58" t="s">
        <v>40</v>
      </c>
      <c r="E420" s="58" t="s">
        <v>41</v>
      </c>
      <c r="F420" s="58">
        <v>2040</v>
      </c>
      <c r="H420" s="74"/>
      <c r="I420" s="60">
        <v>3.2266116731180109E-3</v>
      </c>
      <c r="J420" s="60">
        <v>0.3915555739973372</v>
      </c>
      <c r="K420" s="60">
        <v>1.1985999865104874E-2</v>
      </c>
      <c r="L420" s="60">
        <v>2.7900452543011016</v>
      </c>
      <c r="M420" s="60">
        <v>2.8390553440085339E-3</v>
      </c>
      <c r="N420" s="60">
        <v>0</v>
      </c>
      <c r="O420" s="60">
        <v>0</v>
      </c>
      <c r="P420" s="60">
        <v>1.4199448546580802</v>
      </c>
      <c r="Q420" s="60">
        <v>3.2070394439277923</v>
      </c>
      <c r="R420" s="60">
        <v>0.22231645695088356</v>
      </c>
      <c r="S420" s="60">
        <v>5.868235904190184E-2</v>
      </c>
      <c r="T420" s="60">
        <v>1.6568878024224731</v>
      </c>
      <c r="U420" s="60">
        <v>6.9773968029217912E-2</v>
      </c>
      <c r="V420" s="60">
        <v>7.5927055518723732</v>
      </c>
      <c r="W420" s="60">
        <v>0.25711280377715656</v>
      </c>
      <c r="X420" s="60">
        <v>0.21353295108797615</v>
      </c>
      <c r="Y420" s="60">
        <v>2.7061601125384476</v>
      </c>
      <c r="Z420" s="60">
        <v>4.0276754950179176E-2</v>
      </c>
      <c r="AA420" s="60">
        <v>0</v>
      </c>
      <c r="AB420" s="60">
        <v>0.60099659562403684</v>
      </c>
      <c r="AC420" s="60">
        <v>0.36826829240914655</v>
      </c>
      <c r="AD420" s="60">
        <v>1.4772968399418648E-2</v>
      </c>
      <c r="AE420" s="60">
        <v>0.17328184439909114</v>
      </c>
      <c r="AF420" s="60">
        <v>0</v>
      </c>
      <c r="AG420" s="60">
        <v>1.3244549679832802E-2</v>
      </c>
      <c r="AH420" s="60">
        <v>0</v>
      </c>
      <c r="AI420" s="60">
        <v>1.6733697043943067E-2</v>
      </c>
      <c r="AJ420" s="60">
        <v>0</v>
      </c>
      <c r="AK420" s="60">
        <v>1.8257211399214814</v>
      </c>
      <c r="AL420" s="60">
        <v>5.8011908899042203E-2</v>
      </c>
      <c r="AM420" s="60">
        <v>4.2875184266622917</v>
      </c>
      <c r="AN420" s="60">
        <v>0.40443383191902443</v>
      </c>
      <c r="AO420" s="60">
        <v>0.31851784327979205</v>
      </c>
      <c r="AP420" s="60">
        <v>6.5576846094893115E-2</v>
      </c>
      <c r="AQ420" s="60">
        <v>0.67266612878824561</v>
      </c>
      <c r="AR420" s="60">
        <v>2.7534872599732001</v>
      </c>
      <c r="AS420" s="60"/>
      <c r="AW420" s="60"/>
      <c r="AX420" s="60"/>
    </row>
    <row r="421" spans="1:51" s="58" customFormat="1" x14ac:dyDescent="0.25">
      <c r="A421" s="58" t="s">
        <v>122</v>
      </c>
      <c r="B421" s="58" t="s">
        <v>42</v>
      </c>
      <c r="C421" s="58" t="s">
        <v>40</v>
      </c>
      <c r="E421" s="59" t="s">
        <v>41</v>
      </c>
      <c r="F421" s="59">
        <v>2050</v>
      </c>
      <c r="G421" s="59"/>
      <c r="H421" s="75"/>
      <c r="I421" s="61">
        <v>1.2004966286985556E-3</v>
      </c>
      <c r="J421" s="61">
        <v>0.3227032847257878</v>
      </c>
      <c r="K421" s="61">
        <v>5.9041287741496001E-3</v>
      </c>
      <c r="L421" s="61">
        <v>2.1558393229562247</v>
      </c>
      <c r="M421" s="61">
        <v>1.6575968868882943E-3</v>
      </c>
      <c r="N421" s="61">
        <v>0</v>
      </c>
      <c r="O421" s="61">
        <v>0</v>
      </c>
      <c r="P421" s="61">
        <v>1.1256454435268313</v>
      </c>
      <c r="Q421" s="61">
        <v>2.5369126410233944</v>
      </c>
      <c r="R421" s="61">
        <v>2.8984577094651946E-3</v>
      </c>
      <c r="S421" s="61">
        <v>1.3957660796547144E-3</v>
      </c>
      <c r="T421" s="61">
        <v>0.90882119329339783</v>
      </c>
      <c r="U421" s="61">
        <v>3.82524582190336E-2</v>
      </c>
      <c r="V421" s="61">
        <v>4.5718364023354425</v>
      </c>
      <c r="W421" s="61">
        <v>0.18348415491282608</v>
      </c>
      <c r="X421" s="61">
        <v>0.19400237844544133</v>
      </c>
      <c r="Y421" s="61">
        <v>1.9914769964627819</v>
      </c>
      <c r="Z421" s="61">
        <v>1.5987027620345862E-2</v>
      </c>
      <c r="AA421" s="61">
        <v>0</v>
      </c>
      <c r="AB421" s="61">
        <v>0.27329144071530015</v>
      </c>
      <c r="AC421" s="61">
        <v>0.14103126684812012</v>
      </c>
      <c r="AD421" s="61">
        <v>1.0076580064349723E-2</v>
      </c>
      <c r="AE421" s="61">
        <v>8.5452999836201138E-2</v>
      </c>
      <c r="AF421" s="61">
        <v>0</v>
      </c>
      <c r="AG421" s="61">
        <v>7.3756864599782961E-3</v>
      </c>
      <c r="AH421" s="61">
        <v>0</v>
      </c>
      <c r="AI421" s="61">
        <v>1.5391595568327813E-3</v>
      </c>
      <c r="AJ421" s="61">
        <v>0</v>
      </c>
      <c r="AK421" s="61">
        <v>1.2328707218250892</v>
      </c>
      <c r="AL421" s="61">
        <v>2.4690781759454744E-2</v>
      </c>
      <c r="AM421" s="61">
        <v>3.4655186458464122</v>
      </c>
      <c r="AN421" s="61">
        <v>9.0872009026827835E-2</v>
      </c>
      <c r="AO421" s="61">
        <v>0.28856593847915207</v>
      </c>
      <c r="AP421" s="61">
        <v>7.8898362132045208E-2</v>
      </c>
      <c r="AQ421" s="61">
        <v>0.49206618049326295</v>
      </c>
      <c r="AR421" s="61">
        <v>2.0735588514255521</v>
      </c>
      <c r="AS421" s="71"/>
      <c r="AW421" s="60"/>
      <c r="AX421" s="60"/>
      <c r="AY421" s="60"/>
    </row>
    <row r="422" spans="1:51" s="58" customFormat="1" x14ac:dyDescent="0.25">
      <c r="E422" s="58" t="s">
        <v>45</v>
      </c>
      <c r="F422" s="58">
        <v>2010</v>
      </c>
      <c r="I422" s="60">
        <v>1.1588862350788967</v>
      </c>
      <c r="J422" s="60">
        <v>6.4589697019787398</v>
      </c>
      <c r="K422" s="60">
        <v>3.1550502136306742</v>
      </c>
      <c r="L422" s="60">
        <v>1.8133283794180957</v>
      </c>
      <c r="M422" s="60">
        <v>1.8345196072396421</v>
      </c>
      <c r="N422" s="60">
        <v>6.6992882486569272</v>
      </c>
      <c r="O422" s="60">
        <v>0</v>
      </c>
      <c r="P422" s="60">
        <v>2.7324572034343073</v>
      </c>
      <c r="Q422" s="60">
        <v>3.5520197770752726</v>
      </c>
      <c r="R422" s="60">
        <v>3.0318708664180782</v>
      </c>
      <c r="S422" s="60">
        <v>1.7818425296442044</v>
      </c>
      <c r="T422" s="60">
        <v>1.6553260665787886</v>
      </c>
      <c r="U422" s="60">
        <v>2.9177496021605589</v>
      </c>
      <c r="V422" s="60">
        <v>1.7836501547298378</v>
      </c>
      <c r="W422" s="60">
        <v>2.3662055038210852</v>
      </c>
      <c r="X422" s="60">
        <v>1.9711723456007191</v>
      </c>
      <c r="Y422" s="60">
        <v>2.2453310973327256</v>
      </c>
      <c r="Z422" s="60">
        <v>1.2906211659704869</v>
      </c>
      <c r="AA422" s="60">
        <v>0</v>
      </c>
      <c r="AB422" s="60">
        <v>1.9712133476847369</v>
      </c>
      <c r="AC422" s="60">
        <v>1.7555642402341944</v>
      </c>
      <c r="AD422" s="60">
        <v>4.3724386228999759</v>
      </c>
      <c r="AE422" s="60">
        <v>1.7672834234930457</v>
      </c>
      <c r="AF422" s="60">
        <v>1.9651203624097235</v>
      </c>
      <c r="AG422" s="77">
        <v>1.9651203624097235</v>
      </c>
      <c r="AH422" s="60">
        <v>1.3930944728459775</v>
      </c>
      <c r="AI422" s="60">
        <v>4.0512850493646333</v>
      </c>
      <c r="AJ422" s="60">
        <v>2.4809503009124443</v>
      </c>
      <c r="AK422" s="60">
        <v>1.7742396763579353</v>
      </c>
      <c r="AL422" s="60">
        <v>1.5953502403574717</v>
      </c>
      <c r="AM422" s="60">
        <v>1.7975105987985722</v>
      </c>
      <c r="AN422" s="60">
        <v>2.1733957334143512</v>
      </c>
      <c r="AO422" s="60">
        <v>2.9418301639667321</v>
      </c>
      <c r="AP422" s="60">
        <v>1.8620133726209185</v>
      </c>
      <c r="AQ422" s="60">
        <v>2.9366892604223471</v>
      </c>
      <c r="AR422" s="60">
        <v>3.088664210515585</v>
      </c>
      <c r="AS422" s="60"/>
    </row>
    <row r="423" spans="1:51" s="58" customFormat="1" x14ac:dyDescent="0.25">
      <c r="E423" s="58" t="s">
        <v>45</v>
      </c>
      <c r="F423" s="58">
        <v>2020</v>
      </c>
      <c r="H423" s="72"/>
      <c r="I423" s="60">
        <v>1.3729414251868171</v>
      </c>
      <c r="J423" s="60">
        <v>7.9334999483666175</v>
      </c>
      <c r="K423" s="60">
        <v>3.821448713297646</v>
      </c>
      <c r="L423" s="60">
        <v>2.1829448188709284</v>
      </c>
      <c r="M423" s="60">
        <v>2.2130768357867008</v>
      </c>
      <c r="N423" s="60">
        <v>8.1740367047292981</v>
      </c>
      <c r="O423" s="60">
        <v>0</v>
      </c>
      <c r="P423" s="60">
        <v>3.320316479070625</v>
      </c>
      <c r="Q423" s="60">
        <v>4.3177319041538329</v>
      </c>
      <c r="R423" s="60">
        <v>3.6359252715611783</v>
      </c>
      <c r="S423" s="60">
        <v>2.1386008012358073</v>
      </c>
      <c r="T423" s="60">
        <v>1.9635976532209449</v>
      </c>
      <c r="U423" s="60">
        <v>3.5217619330759824</v>
      </c>
      <c r="V423" s="60">
        <v>2.1166139735998613</v>
      </c>
      <c r="W423" s="60">
        <v>2.8522701393294732</v>
      </c>
      <c r="X423" s="60">
        <v>2.1889379162792437</v>
      </c>
      <c r="Y423" s="60">
        <v>2.7161987665609084</v>
      </c>
      <c r="Z423" s="60">
        <v>1.5034134629614622</v>
      </c>
      <c r="AA423" s="60">
        <v>0</v>
      </c>
      <c r="AB423" s="60">
        <v>2.3413122091414382</v>
      </c>
      <c r="AC423" s="60">
        <v>2.1123003801291054</v>
      </c>
      <c r="AD423" s="60">
        <v>4.8895066546116652</v>
      </c>
      <c r="AE423" s="60">
        <v>2.124025605121179</v>
      </c>
      <c r="AF423" s="60">
        <v>2.4435844506486126</v>
      </c>
      <c r="AG423" s="77">
        <v>2.4435844506486126</v>
      </c>
      <c r="AH423" s="60">
        <v>1.5748024475650177</v>
      </c>
      <c r="AI423" s="60">
        <v>4.9347834642104429</v>
      </c>
      <c r="AJ423" s="60">
        <v>3.0850077654824299</v>
      </c>
      <c r="AK423" s="60">
        <v>2.1309917648582131</v>
      </c>
      <c r="AL423" s="60">
        <v>1.904862135216975</v>
      </c>
      <c r="AM423" s="60">
        <v>2.1670737604534445</v>
      </c>
      <c r="AN423" s="60">
        <v>2.634461931812643</v>
      </c>
      <c r="AO423" s="60">
        <v>3.5456406675294025</v>
      </c>
      <c r="AP423" s="60">
        <v>2.2315733719754318</v>
      </c>
      <c r="AQ423" s="60">
        <v>3.5741489637544017</v>
      </c>
      <c r="AR423" s="60">
        <v>3.730783383575349</v>
      </c>
      <c r="AS423" s="60"/>
    </row>
    <row r="424" spans="1:51" s="58" customFormat="1" x14ac:dyDescent="0.25">
      <c r="E424" s="58" t="s">
        <v>45</v>
      </c>
      <c r="F424" s="58">
        <v>2030</v>
      </c>
      <c r="H424" s="72"/>
      <c r="I424" s="60">
        <v>1.2633502979724629</v>
      </c>
      <c r="J424" s="60">
        <v>7.0999408424370998</v>
      </c>
      <c r="K424" s="60">
        <v>3.5648508811429886</v>
      </c>
      <c r="L424" s="60">
        <v>1.9563473138431489</v>
      </c>
      <c r="M424" s="60">
        <v>2.0194721675123581</v>
      </c>
      <c r="N424" s="60">
        <v>7.4203596103658604</v>
      </c>
      <c r="O424" s="60">
        <v>0</v>
      </c>
      <c r="P424" s="60">
        <v>2.9579787900274388</v>
      </c>
      <c r="Q424" s="60">
        <v>3.9775687461925786</v>
      </c>
      <c r="R424" s="60">
        <v>3.2636152328581298</v>
      </c>
      <c r="S424" s="60">
        <v>2.0197644675982862</v>
      </c>
      <c r="T424" s="60">
        <v>1.7361897602778458</v>
      </c>
      <c r="U424" s="60">
        <v>3.2682460402201858</v>
      </c>
      <c r="V424" s="60">
        <v>1.8873113002608282</v>
      </c>
      <c r="W424" s="60">
        <v>2.5300911568542577</v>
      </c>
      <c r="X424" s="60">
        <v>1.9398945089115724</v>
      </c>
      <c r="Y424" s="60">
        <v>2.4389678774105388</v>
      </c>
      <c r="Z424" s="60">
        <v>1.3702352557931261</v>
      </c>
      <c r="AA424" s="60">
        <v>0</v>
      </c>
      <c r="AB424" s="60">
        <v>2.062981724642281</v>
      </c>
      <c r="AC424" s="60">
        <v>1.8848045113907981</v>
      </c>
      <c r="AD424" s="60">
        <v>4.5192353006184485</v>
      </c>
      <c r="AE424" s="60">
        <v>1.9372176025026384</v>
      </c>
      <c r="AF424" s="60">
        <v>1.2633502979724629</v>
      </c>
      <c r="AG424" s="77">
        <v>1.2633502979724629</v>
      </c>
      <c r="AH424" s="60">
        <v>0</v>
      </c>
      <c r="AI424" s="60">
        <v>4.3956187664664812</v>
      </c>
      <c r="AJ424" s="60">
        <v>2.7765069889341869</v>
      </c>
      <c r="AK424" s="60">
        <v>1.8976979110687471</v>
      </c>
      <c r="AL424" s="60">
        <v>1.7884725211383845</v>
      </c>
      <c r="AM424" s="60">
        <v>1.9224074785123033</v>
      </c>
      <c r="AN424" s="60">
        <v>2.3987187539357069</v>
      </c>
      <c r="AO424" s="60">
        <v>3.1476736610856282</v>
      </c>
      <c r="AP424" s="60">
        <v>1.9740028734685224</v>
      </c>
      <c r="AQ424" s="60">
        <v>3.2275200835166107</v>
      </c>
      <c r="AR424" s="60">
        <v>3.3125938227559786</v>
      </c>
      <c r="AS424" s="60"/>
    </row>
    <row r="425" spans="1:51" s="58" customFormat="1" x14ac:dyDescent="0.25">
      <c r="E425" s="58" t="s">
        <v>45</v>
      </c>
      <c r="F425" s="58">
        <v>2040</v>
      </c>
      <c r="H425" s="72"/>
      <c r="I425" s="60">
        <v>1.1649701290732204</v>
      </c>
      <c r="J425" s="60">
        <v>6.4223764191956851</v>
      </c>
      <c r="K425" s="60">
        <v>3.2587792527201738</v>
      </c>
      <c r="L425" s="60">
        <v>1.7809561176746826</v>
      </c>
      <c r="M425" s="60">
        <v>1.8454798116591256</v>
      </c>
      <c r="N425" s="60">
        <v>6.7426295579488542</v>
      </c>
      <c r="O425" s="60">
        <v>0</v>
      </c>
      <c r="P425" s="60">
        <v>2.6871308232426032</v>
      </c>
      <c r="Q425" s="60">
        <v>3.578811187591008</v>
      </c>
      <c r="R425" s="60">
        <v>3.1599572973352648</v>
      </c>
      <c r="S425" s="60">
        <v>1.8557975194328815</v>
      </c>
      <c r="T425" s="60">
        <v>1.6365036051982567</v>
      </c>
      <c r="U425" s="60">
        <v>3.0030056455413003</v>
      </c>
      <c r="V425" s="60">
        <v>1.7571501663301528</v>
      </c>
      <c r="W425" s="60">
        <v>2.3066832921196228</v>
      </c>
      <c r="X425" s="60">
        <v>1.7700247506122131</v>
      </c>
      <c r="Y425" s="60">
        <v>2.2226299793425901</v>
      </c>
      <c r="Z425" s="60">
        <v>1.3767140455310636</v>
      </c>
      <c r="AA425" s="60">
        <v>0</v>
      </c>
      <c r="AB425" s="60">
        <v>1.8961252138967946</v>
      </c>
      <c r="AC425" s="60">
        <v>1.8123755256364609</v>
      </c>
      <c r="AD425" s="60">
        <v>4.1147834951437829</v>
      </c>
      <c r="AE425" s="60">
        <v>1.8324715813071915</v>
      </c>
      <c r="AF425" s="60">
        <v>1.1649701290732204</v>
      </c>
      <c r="AG425" s="77">
        <v>1.1649701290732204</v>
      </c>
      <c r="AH425" s="60">
        <v>0</v>
      </c>
      <c r="AI425" s="60">
        <v>3.991442723069123</v>
      </c>
      <c r="AJ425" s="60">
        <v>2.4988562900407683</v>
      </c>
      <c r="AK425" s="60">
        <v>1.7477919983370949</v>
      </c>
      <c r="AL425" s="60">
        <v>1.6518323403178132</v>
      </c>
      <c r="AM425" s="60">
        <v>1.7525362694579441</v>
      </c>
      <c r="AN425" s="60">
        <v>2.1868017394401393</v>
      </c>
      <c r="AO425" s="60">
        <v>2.8678168704059765</v>
      </c>
      <c r="AP425" s="60">
        <v>1.8041331151691633</v>
      </c>
      <c r="AQ425" s="60">
        <v>2.9379653087732915</v>
      </c>
      <c r="AR425" s="60">
        <v>3.0174047009040224</v>
      </c>
      <c r="AS425" s="60"/>
    </row>
    <row r="426" spans="1:51" s="58" customFormat="1" x14ac:dyDescent="0.25">
      <c r="E426" s="58" t="s">
        <v>45</v>
      </c>
      <c r="F426" s="58">
        <v>2050</v>
      </c>
      <c r="H426" s="72"/>
      <c r="I426" s="77">
        <v>1.1649701290732204</v>
      </c>
      <c r="J426" s="60">
        <v>5.8125797674467838</v>
      </c>
      <c r="K426" s="60">
        <v>2.9833147964756561</v>
      </c>
      <c r="L426" s="60">
        <v>1.6257693319993298</v>
      </c>
      <c r="M426" s="77">
        <v>1.8454798116591256</v>
      </c>
      <c r="N426" s="60">
        <v>6.1326725107735491</v>
      </c>
      <c r="O426" s="60">
        <v>0</v>
      </c>
      <c r="P426" s="60">
        <v>2.4436755871735993</v>
      </c>
      <c r="Q426" s="60">
        <v>3.227100062686393</v>
      </c>
      <c r="R426" s="60">
        <v>2.9100716683311885</v>
      </c>
      <c r="S426" s="60">
        <v>1.708227266084017</v>
      </c>
      <c r="T426" s="60">
        <v>1.5641222677335713</v>
      </c>
      <c r="U426" s="60">
        <v>2.7592778458453915</v>
      </c>
      <c r="V426" s="60">
        <v>1.6605874388566055</v>
      </c>
      <c r="W426" s="60">
        <v>2.1056211795508175</v>
      </c>
      <c r="X426" s="60">
        <v>1.6171419681427894</v>
      </c>
      <c r="Y426" s="60">
        <v>2.0297395855267313</v>
      </c>
      <c r="Z426" s="60">
        <v>1.2893536546712228</v>
      </c>
      <c r="AA426" s="60">
        <v>0</v>
      </c>
      <c r="AB426" s="60">
        <v>1.7961221870574617</v>
      </c>
      <c r="AC426" s="60">
        <v>1.6766667607559751</v>
      </c>
      <c r="AD426" s="60">
        <v>3.7507768702165851</v>
      </c>
      <c r="AE426" s="60">
        <v>1.6907370307464635</v>
      </c>
      <c r="AF426" s="77">
        <v>1.1649701290732204</v>
      </c>
      <c r="AG426" s="77">
        <v>1.1649701290732204</v>
      </c>
      <c r="AH426" s="60">
        <v>0</v>
      </c>
      <c r="AI426" s="60">
        <v>3.8094563654540035</v>
      </c>
      <c r="AJ426" s="60">
        <v>2.248970661036692</v>
      </c>
      <c r="AK426" s="60">
        <v>1.6124292572636623</v>
      </c>
      <c r="AL426" s="60">
        <v>1.5156103355534216</v>
      </c>
      <c r="AM426" s="60">
        <v>1.5996522454457309</v>
      </c>
      <c r="AN426" s="77">
        <v>2.1868017394401393</v>
      </c>
      <c r="AO426" s="60">
        <v>2.618221598597867</v>
      </c>
      <c r="AP426" s="60">
        <v>1.6512503326997394</v>
      </c>
      <c r="AQ426" s="60">
        <v>2.665434470793834</v>
      </c>
      <c r="AR426" s="60">
        <v>2.7534091638290374</v>
      </c>
      <c r="AS426" s="60"/>
    </row>
    <row r="427" spans="1:51" s="58" customFormat="1" x14ac:dyDescent="0.25">
      <c r="B427" s="58" t="s">
        <v>46</v>
      </c>
    </row>
    <row r="428" spans="1:51" s="58" customFormat="1" x14ac:dyDescent="0.25">
      <c r="A428" s="58" t="s">
        <v>123</v>
      </c>
      <c r="B428" s="58" t="s">
        <v>42</v>
      </c>
      <c r="C428" s="58" t="s">
        <v>40</v>
      </c>
      <c r="E428" s="58" t="s">
        <v>41</v>
      </c>
      <c r="F428" s="58">
        <v>2010</v>
      </c>
      <c r="I428" s="60">
        <v>0</v>
      </c>
      <c r="J428" s="60">
        <v>8.3834009893455139</v>
      </c>
      <c r="K428" s="60">
        <v>3.9882955218755072</v>
      </c>
      <c r="L428" s="60">
        <v>18.44929147108509</v>
      </c>
      <c r="M428" s="60">
        <v>0</v>
      </c>
      <c r="N428" s="60">
        <v>0</v>
      </c>
      <c r="O428" s="60">
        <v>0</v>
      </c>
      <c r="P428" s="60">
        <v>30.375821157729622</v>
      </c>
      <c r="Q428" s="60">
        <v>105.48094858979377</v>
      </c>
      <c r="R428" s="60">
        <v>26.669305252062262</v>
      </c>
      <c r="S428" s="60">
        <v>2.8431411864562812</v>
      </c>
      <c r="T428" s="60">
        <v>44.304382691759052</v>
      </c>
      <c r="U428" s="60">
        <v>13.816095189388237</v>
      </c>
      <c r="V428" s="60">
        <v>155.02498267351692</v>
      </c>
      <c r="W428" s="60">
        <v>4.0457411778967458</v>
      </c>
      <c r="X428" s="60">
        <v>3.2775904986569233</v>
      </c>
      <c r="Y428" s="60">
        <v>26.976279501365578</v>
      </c>
      <c r="Z428" s="60">
        <v>0</v>
      </c>
      <c r="AA428" s="60">
        <v>0</v>
      </c>
      <c r="AB428" s="60">
        <v>22.414145591385019</v>
      </c>
      <c r="AC428" s="60">
        <v>13.324746405100619</v>
      </c>
      <c r="AD428" s="60">
        <v>0.19773150406034706</v>
      </c>
      <c r="AE428" s="60">
        <v>6.4363572838006018</v>
      </c>
      <c r="AF428" s="60">
        <v>0</v>
      </c>
      <c r="AG428" s="60">
        <v>0.91767573288186921</v>
      </c>
      <c r="AH428" s="60">
        <v>6.4363572838006018</v>
      </c>
      <c r="AI428" s="60">
        <v>2.1996314253674405</v>
      </c>
      <c r="AJ428" s="60">
        <v>0</v>
      </c>
      <c r="AK428" s="60">
        <v>86.652780723793896</v>
      </c>
      <c r="AL428" s="60">
        <v>0</v>
      </c>
      <c r="AM428" s="60">
        <v>30.714276787994866</v>
      </c>
      <c r="AN428" s="60">
        <v>3.5079748085542812</v>
      </c>
      <c r="AO428" s="60">
        <v>17.792254294978491</v>
      </c>
      <c r="AP428" s="60">
        <v>0</v>
      </c>
      <c r="AQ428" s="60">
        <v>9.6113765949848204</v>
      </c>
      <c r="AR428" s="60">
        <v>62.650158531337603</v>
      </c>
      <c r="AS428" s="60"/>
    </row>
    <row r="429" spans="1:51" s="58" customFormat="1" x14ac:dyDescent="0.25">
      <c r="A429" s="58" t="s">
        <v>123</v>
      </c>
      <c r="B429" s="58" t="s">
        <v>42</v>
      </c>
      <c r="C429" s="58" t="s">
        <v>40</v>
      </c>
      <c r="E429" s="58" t="s">
        <v>41</v>
      </c>
      <c r="F429" s="58">
        <v>2020</v>
      </c>
      <c r="H429" s="74"/>
      <c r="I429" s="60">
        <v>0</v>
      </c>
      <c r="J429" s="60">
        <v>4.7834435545135303</v>
      </c>
      <c r="K429" s="60">
        <v>1.1448046565436758</v>
      </c>
      <c r="L429" s="60">
        <v>13.717490842077559</v>
      </c>
      <c r="M429" s="60">
        <v>0</v>
      </c>
      <c r="N429" s="60">
        <v>0</v>
      </c>
      <c r="O429" s="60">
        <v>0</v>
      </c>
      <c r="P429" s="60">
        <v>20.910413485263639</v>
      </c>
      <c r="Q429" s="60">
        <v>65.297531560346783</v>
      </c>
      <c r="R429" s="60">
        <v>13.601540481458512</v>
      </c>
      <c r="S429" s="60">
        <v>1.8413996956834526</v>
      </c>
      <c r="T429" s="60">
        <v>20.772481637066424</v>
      </c>
      <c r="U429" s="60">
        <v>11.372744462759101</v>
      </c>
      <c r="V429" s="60">
        <v>99.866314851964603</v>
      </c>
      <c r="W429" s="60">
        <v>1.5398252941260062</v>
      </c>
      <c r="X429" s="60">
        <v>1.1736349638056098</v>
      </c>
      <c r="Y429" s="60">
        <v>16.826810000600062</v>
      </c>
      <c r="Z429" s="60">
        <v>0</v>
      </c>
      <c r="AA429" s="60">
        <v>0</v>
      </c>
      <c r="AB429" s="60">
        <v>10.096295478089788</v>
      </c>
      <c r="AC429" s="60">
        <v>8.3132116967566585</v>
      </c>
      <c r="AD429" s="60">
        <v>0</v>
      </c>
      <c r="AE429" s="60">
        <v>5.2761473952493327</v>
      </c>
      <c r="AF429" s="60">
        <v>0</v>
      </c>
      <c r="AG429" s="60">
        <v>2.4412121931019284E-2</v>
      </c>
      <c r="AH429" s="60">
        <v>0</v>
      </c>
      <c r="AI429" s="60">
        <v>0.96066478322696325</v>
      </c>
      <c r="AJ429" s="60">
        <v>0</v>
      </c>
      <c r="AK429" s="60">
        <v>54.942988326383428</v>
      </c>
      <c r="AL429" s="60">
        <v>0</v>
      </c>
      <c r="AM429" s="60">
        <v>13.967810161962973</v>
      </c>
      <c r="AN429" s="60">
        <v>1.1927698845207295</v>
      </c>
      <c r="AO429" s="60">
        <v>10.119423703238486</v>
      </c>
      <c r="AP429" s="60">
        <v>0</v>
      </c>
      <c r="AQ429" s="60">
        <v>7.128694550585994</v>
      </c>
      <c r="AR429" s="60">
        <v>33.380926131209442</v>
      </c>
      <c r="AS429" s="60"/>
      <c r="AV429" s="60"/>
    </row>
    <row r="430" spans="1:51" s="58" customFormat="1" x14ac:dyDescent="0.25">
      <c r="A430" s="58" t="s">
        <v>123</v>
      </c>
      <c r="B430" s="58" t="s">
        <v>42</v>
      </c>
      <c r="C430" s="58" t="s">
        <v>40</v>
      </c>
      <c r="E430" s="58" t="s">
        <v>41</v>
      </c>
      <c r="F430" s="58">
        <v>2030</v>
      </c>
      <c r="H430" s="74"/>
      <c r="I430" s="60">
        <v>0</v>
      </c>
      <c r="J430" s="60">
        <v>4.6205281667117548</v>
      </c>
      <c r="K430" s="60">
        <v>1.2843916975459455</v>
      </c>
      <c r="L430" s="60">
        <v>12.463095787920512</v>
      </c>
      <c r="M430" s="60">
        <v>0</v>
      </c>
      <c r="N430" s="60">
        <v>0</v>
      </c>
      <c r="O430" s="60">
        <v>0</v>
      </c>
      <c r="P430" s="60">
        <v>21.501912466468642</v>
      </c>
      <c r="Q430" s="60">
        <v>60.56903678232981</v>
      </c>
      <c r="R430" s="60">
        <v>11.736770812037564</v>
      </c>
      <c r="S430" s="60">
        <v>2.5364528991229709</v>
      </c>
      <c r="T430" s="60">
        <v>20.576772465466071</v>
      </c>
      <c r="U430" s="60">
        <v>11.979883897547335</v>
      </c>
      <c r="V430" s="60">
        <v>91.568033490189961</v>
      </c>
      <c r="W430" s="60">
        <v>1.3842667345585498</v>
      </c>
      <c r="X430" s="60">
        <v>0.3173124302322049</v>
      </c>
      <c r="Y430" s="60">
        <v>15.246115451078342</v>
      </c>
      <c r="Z430" s="60">
        <v>0</v>
      </c>
      <c r="AA430" s="60">
        <v>0</v>
      </c>
      <c r="AB430" s="60">
        <v>8.2232645615962614</v>
      </c>
      <c r="AC430" s="60">
        <v>7.5557958077874066</v>
      </c>
      <c r="AD430" s="60">
        <v>0</v>
      </c>
      <c r="AE430" s="60">
        <v>4.9975268682379337</v>
      </c>
      <c r="AF430" s="60">
        <v>0</v>
      </c>
      <c r="AG430" s="60">
        <v>0</v>
      </c>
      <c r="AH430" s="60">
        <v>0</v>
      </c>
      <c r="AI430" s="60">
        <v>0.6714831929328533</v>
      </c>
      <c r="AJ430" s="60">
        <v>0</v>
      </c>
      <c r="AK430" s="60">
        <v>44.567202810271368</v>
      </c>
      <c r="AL430" s="60">
        <v>0</v>
      </c>
      <c r="AM430" s="60">
        <v>15.398599066814803</v>
      </c>
      <c r="AN430" s="60">
        <v>2.4577634070093271</v>
      </c>
      <c r="AO430" s="60">
        <v>9.3458974080203117</v>
      </c>
      <c r="AP430" s="60">
        <v>0</v>
      </c>
      <c r="AQ430" s="60">
        <v>6.407463736469218</v>
      </c>
      <c r="AR430" s="60">
        <v>34.22834018585484</v>
      </c>
      <c r="AS430" s="60"/>
      <c r="AW430" s="60"/>
    </row>
    <row r="431" spans="1:51" s="58" customFormat="1" x14ac:dyDescent="0.25">
      <c r="A431" s="58" t="s">
        <v>123</v>
      </c>
      <c r="B431" s="58" t="s">
        <v>42</v>
      </c>
      <c r="C431" s="58" t="s">
        <v>40</v>
      </c>
      <c r="E431" s="58" t="s">
        <v>41</v>
      </c>
      <c r="F431" s="58">
        <v>2040</v>
      </c>
      <c r="H431" s="74"/>
      <c r="I431" s="60">
        <v>0</v>
      </c>
      <c r="J431" s="60">
        <v>4.598759780205401</v>
      </c>
      <c r="K431" s="60">
        <v>1.3115013643569049</v>
      </c>
      <c r="L431" s="60">
        <v>10.739623650523217</v>
      </c>
      <c r="M431" s="60">
        <v>0</v>
      </c>
      <c r="N431" s="60">
        <v>0</v>
      </c>
      <c r="O431" s="60">
        <v>0</v>
      </c>
      <c r="P431" s="60">
        <v>20.897378690982162</v>
      </c>
      <c r="Q431" s="60">
        <v>54.282572954341546</v>
      </c>
      <c r="R431" s="60">
        <v>9.7662381528090698</v>
      </c>
      <c r="S431" s="60">
        <v>3.1377612664880727</v>
      </c>
      <c r="T431" s="60">
        <v>19.580854456234643</v>
      </c>
      <c r="U431" s="60">
        <v>11.877774470646317</v>
      </c>
      <c r="V431" s="60">
        <v>85.239772310155402</v>
      </c>
      <c r="W431" s="60">
        <v>1.1543240171341758</v>
      </c>
      <c r="X431" s="60">
        <v>0</v>
      </c>
      <c r="Y431" s="60">
        <v>14.84632523301692</v>
      </c>
      <c r="Z431" s="60">
        <v>0</v>
      </c>
      <c r="AA431" s="60">
        <v>0</v>
      </c>
      <c r="AB431" s="60">
        <v>8.3683534824972376</v>
      </c>
      <c r="AC431" s="60">
        <v>9.309959049064755</v>
      </c>
      <c r="AD431" s="60">
        <v>0</v>
      </c>
      <c r="AE431" s="60">
        <v>4.6727423635456278</v>
      </c>
      <c r="AF431" s="60">
        <v>0</v>
      </c>
      <c r="AG431" s="60">
        <v>0</v>
      </c>
      <c r="AH431" s="60">
        <v>0</v>
      </c>
      <c r="AI431" s="60">
        <v>0.54491702842265277</v>
      </c>
      <c r="AJ431" s="60">
        <v>0</v>
      </c>
      <c r="AK431" s="60">
        <v>38.727033553389454</v>
      </c>
      <c r="AL431" s="60">
        <v>0</v>
      </c>
      <c r="AM431" s="60">
        <v>16.82939579969462</v>
      </c>
      <c r="AN431" s="60">
        <v>5.4226300103728455</v>
      </c>
      <c r="AO431" s="60">
        <v>9.3418997059121942</v>
      </c>
      <c r="AP431" s="60">
        <v>0</v>
      </c>
      <c r="AQ431" s="60">
        <v>6.1023472023326377</v>
      </c>
      <c r="AR431" s="60">
        <v>32.080776896522487</v>
      </c>
      <c r="AS431" s="60"/>
      <c r="AW431" s="60"/>
      <c r="AX431" s="60"/>
    </row>
    <row r="432" spans="1:51" s="58" customFormat="1" x14ac:dyDescent="0.25">
      <c r="A432" s="58" t="s">
        <v>123</v>
      </c>
      <c r="B432" s="58" t="s">
        <v>42</v>
      </c>
      <c r="C432" s="58" t="s">
        <v>40</v>
      </c>
      <c r="E432" s="59" t="s">
        <v>41</v>
      </c>
      <c r="F432" s="59">
        <v>2050</v>
      </c>
      <c r="G432" s="59"/>
      <c r="H432" s="75"/>
      <c r="I432" s="61">
        <v>0</v>
      </c>
      <c r="J432" s="61">
        <v>4.5792369915272504</v>
      </c>
      <c r="K432" s="61">
        <v>1.3414484783536023</v>
      </c>
      <c r="L432" s="61">
        <v>9.185389537567584</v>
      </c>
      <c r="M432" s="61">
        <v>0</v>
      </c>
      <c r="N432" s="61">
        <v>0</v>
      </c>
      <c r="O432" s="61">
        <v>0</v>
      </c>
      <c r="P432" s="61">
        <v>20.290464890910162</v>
      </c>
      <c r="Q432" s="61">
        <v>48.68424168795687</v>
      </c>
      <c r="R432" s="61">
        <v>7.7996581129762887</v>
      </c>
      <c r="S432" s="61">
        <v>3.7377409431631428</v>
      </c>
      <c r="T432" s="61">
        <v>18.630416692460621</v>
      </c>
      <c r="U432" s="61">
        <v>11.778138723809533</v>
      </c>
      <c r="V432" s="61">
        <v>79.774349711605993</v>
      </c>
      <c r="W432" s="61">
        <v>1.1587457472014706</v>
      </c>
      <c r="X432" s="61">
        <v>0</v>
      </c>
      <c r="Y432" s="61">
        <v>14.447946548599337</v>
      </c>
      <c r="Z432" s="61">
        <v>0</v>
      </c>
      <c r="AA432" s="61">
        <v>0</v>
      </c>
      <c r="AB432" s="61">
        <v>8.7746948829533196</v>
      </c>
      <c r="AC432" s="61">
        <v>11.058961748227821</v>
      </c>
      <c r="AD432" s="61">
        <v>0</v>
      </c>
      <c r="AE432" s="61">
        <v>4.3499144554064566</v>
      </c>
      <c r="AF432" s="61">
        <v>0</v>
      </c>
      <c r="AG432" s="61">
        <v>0</v>
      </c>
      <c r="AH432" s="61">
        <v>0</v>
      </c>
      <c r="AI432" s="61">
        <v>0.41734369013490874</v>
      </c>
      <c r="AJ432" s="61">
        <v>0</v>
      </c>
      <c r="AK432" s="61">
        <v>32.993528267105319</v>
      </c>
      <c r="AL432" s="61">
        <v>0</v>
      </c>
      <c r="AM432" s="61">
        <v>19.049329210884135</v>
      </c>
      <c r="AN432" s="61">
        <v>8.424934407684157</v>
      </c>
      <c r="AO432" s="61">
        <v>9.3281344607811771</v>
      </c>
      <c r="AP432" s="61">
        <v>0</v>
      </c>
      <c r="AQ432" s="61">
        <v>5.7960957779739628</v>
      </c>
      <c r="AR432" s="61">
        <v>29.992108046301666</v>
      </c>
      <c r="AS432" s="71"/>
      <c r="AW432" s="60"/>
      <c r="AX432" s="60"/>
      <c r="AY432" s="60"/>
    </row>
    <row r="433" spans="1:51" s="58" customFormat="1" x14ac:dyDescent="0.25">
      <c r="E433" s="58" t="s">
        <v>45</v>
      </c>
      <c r="F433" s="58">
        <v>2010</v>
      </c>
      <c r="I433" s="60">
        <v>2.0784006497556589</v>
      </c>
      <c r="J433" s="60">
        <v>12.791358579089744</v>
      </c>
      <c r="K433" s="60">
        <v>6.0104539006410391</v>
      </c>
      <c r="L433" s="60">
        <v>3.4011018060044238</v>
      </c>
      <c r="M433" s="60">
        <v>3.4607465291965438</v>
      </c>
      <c r="N433" s="60">
        <v>13.033720883096843</v>
      </c>
      <c r="O433" s="60">
        <v>0</v>
      </c>
      <c r="P433" s="60">
        <v>5.258844887019329</v>
      </c>
      <c r="Q433" s="60">
        <v>6.8420168579816547</v>
      </c>
      <c r="R433" s="60">
        <v>5.6269448811724958</v>
      </c>
      <c r="S433" s="60">
        <v>3.3143665541054737</v>
      </c>
      <c r="T433" s="60">
        <v>2.9799571600840644</v>
      </c>
      <c r="U433" s="60">
        <v>5.5127866687908265</v>
      </c>
      <c r="V433" s="60">
        <v>3.2132413392915318</v>
      </c>
      <c r="W433" s="60">
        <v>4.4553119764386659</v>
      </c>
      <c r="X433" s="60">
        <v>3.1035054119955947</v>
      </c>
      <c r="Y433" s="60">
        <v>4.2682429197137175</v>
      </c>
      <c r="Z433" s="60">
        <v>2.211334851208985</v>
      </c>
      <c r="AA433" s="60">
        <v>0</v>
      </c>
      <c r="AB433" s="60">
        <v>3.5543640758160269</v>
      </c>
      <c r="AC433" s="60">
        <v>3.2880882646954634</v>
      </c>
      <c r="AD433" s="60">
        <v>7.0684697333639619</v>
      </c>
      <c r="AE433" s="60">
        <v>3.2998074479543154</v>
      </c>
      <c r="AF433" s="60">
        <v>4.020636261490294</v>
      </c>
      <c r="AG433" s="68">
        <v>3.1035054119955947</v>
      </c>
      <c r="AH433" s="60">
        <v>2.3378658153397041</v>
      </c>
      <c r="AI433" s="60">
        <v>7.789364889196742</v>
      </c>
      <c r="AJ433" s="60">
        <v>5.0760243156668619</v>
      </c>
      <c r="AK433" s="60">
        <v>3.3069009976232016</v>
      </c>
      <c r="AL433" s="60">
        <v>2.9221651698790749</v>
      </c>
      <c r="AM433" s="60">
        <v>3.3854885457651016</v>
      </c>
      <c r="AN433" s="60">
        <v>4.1540870833499977</v>
      </c>
      <c r="AO433" s="60">
        <v>5.5378105657539844</v>
      </c>
      <c r="AP433" s="60">
        <v>3.4577708718410203</v>
      </c>
      <c r="AQ433" s="60">
        <v>5.6746890386624598</v>
      </c>
      <c r="AR433" s="60">
        <v>5.8471589981266012</v>
      </c>
      <c r="AS433" s="60"/>
    </row>
    <row r="434" spans="1:51" s="58" customFormat="1" x14ac:dyDescent="0.25">
      <c r="E434" s="58" t="s">
        <v>45</v>
      </c>
      <c r="F434" s="58">
        <v>2020</v>
      </c>
      <c r="H434" s="72"/>
      <c r="I434" s="60">
        <v>2.1142707787104049</v>
      </c>
      <c r="J434" s="60">
        <v>13.037928292136387</v>
      </c>
      <c r="K434" s="60">
        <v>6.1144416777469557</v>
      </c>
      <c r="L434" s="60">
        <v>3.4630830311522534</v>
      </c>
      <c r="M434" s="60">
        <v>3.5241707495898456</v>
      </c>
      <c r="N434" s="60">
        <v>13.280972251225121</v>
      </c>
      <c r="O434" s="60">
        <v>0</v>
      </c>
      <c r="P434" s="60">
        <v>5.3572096075880076</v>
      </c>
      <c r="Q434" s="60">
        <v>6.9701176772442475</v>
      </c>
      <c r="R434" s="60">
        <v>5.7281214470610813</v>
      </c>
      <c r="S434" s="60">
        <v>3.3741497237751203</v>
      </c>
      <c r="T434" s="60">
        <v>3.0312521558679961</v>
      </c>
      <c r="U434" s="60">
        <v>5.6139585438691766</v>
      </c>
      <c r="V434" s="60">
        <v>3.2687444908446164</v>
      </c>
      <c r="W434" s="60">
        <v>4.5373870336026609</v>
      </c>
      <c r="X434" s="60">
        <v>3.4689666000299724</v>
      </c>
      <c r="Y434" s="60">
        <v>4.3470895551482158</v>
      </c>
      <c r="Z434" s="60">
        <v>2.2449620275241613</v>
      </c>
      <c r="AA434" s="60">
        <v>0</v>
      </c>
      <c r="AB434" s="60">
        <v>3.6149972983596621</v>
      </c>
      <c r="AC434" s="60">
        <v>3.3478493026684184</v>
      </c>
      <c r="AD434" s="60">
        <v>7.9371939968753038</v>
      </c>
      <c r="AE434" s="60">
        <v>3.359574527660492</v>
      </c>
      <c r="AF434" s="60">
        <v>4.100778996270309</v>
      </c>
      <c r="AG434" s="68">
        <v>3.4689666000299724</v>
      </c>
      <c r="AH434" s="60">
        <v>2.6428048347318391</v>
      </c>
      <c r="AI434" s="60">
        <v>7.9259388004117142</v>
      </c>
      <c r="AJ434" s="60">
        <v>5.1772039409823343</v>
      </c>
      <c r="AK434" s="60">
        <v>3.3666568201627745</v>
      </c>
      <c r="AL434" s="60">
        <v>2.9740521905444202</v>
      </c>
      <c r="AM434" s="60">
        <v>3.4474695461317038</v>
      </c>
      <c r="AN434" s="60">
        <v>4.2313315561933811</v>
      </c>
      <c r="AO434" s="60">
        <v>5.6389688182984861</v>
      </c>
      <c r="AP434" s="60">
        <v>3.5195602730800779</v>
      </c>
      <c r="AQ434" s="60">
        <v>5.7813842966048536</v>
      </c>
      <c r="AR434" s="60">
        <v>5.9547770412203711</v>
      </c>
      <c r="AS434" s="60"/>
    </row>
    <row r="435" spans="1:51" s="58" customFormat="1" x14ac:dyDescent="0.25">
      <c r="E435" s="58" t="s">
        <v>45</v>
      </c>
      <c r="F435" s="58">
        <v>2030</v>
      </c>
      <c r="H435" s="72"/>
      <c r="I435" s="60">
        <v>0</v>
      </c>
      <c r="J435" s="60">
        <v>11.491863087156663</v>
      </c>
      <c r="K435" s="60">
        <v>5.367026664666092</v>
      </c>
      <c r="L435" s="60">
        <v>3.0844077629893936</v>
      </c>
      <c r="M435" s="60">
        <v>0</v>
      </c>
      <c r="N435" s="60">
        <v>0</v>
      </c>
      <c r="O435" s="60">
        <v>0</v>
      </c>
      <c r="P435" s="60">
        <v>4.7307990994888822</v>
      </c>
      <c r="Q435" s="60">
        <v>6.1769629939905215</v>
      </c>
      <c r="R435" s="60">
        <v>5.1142969587953084</v>
      </c>
      <c r="S435" s="60">
        <v>2.9364921727300555</v>
      </c>
      <c r="T435" s="60">
        <v>2.6984168665440253</v>
      </c>
      <c r="U435" s="60">
        <v>4.952057337225666</v>
      </c>
      <c r="V435" s="60">
        <v>2.9368041542829229</v>
      </c>
      <c r="W435" s="60">
        <v>4.0253836289311353</v>
      </c>
      <c r="X435" s="60">
        <v>3.1414823428664849</v>
      </c>
      <c r="Y435" s="60">
        <v>3.8734794443607701</v>
      </c>
      <c r="Z435" s="60">
        <v>2.0203769954915467</v>
      </c>
      <c r="AA435" s="60">
        <v>0</v>
      </c>
      <c r="AB435" s="60">
        <v>3.2673133466778279</v>
      </c>
      <c r="AC435" s="60">
        <v>2.9899843314404215</v>
      </c>
      <c r="AD435" s="60">
        <v>6.9347804353181433</v>
      </c>
      <c r="AE435" s="60">
        <v>2.9946654060395312</v>
      </c>
      <c r="AF435" s="60">
        <v>0</v>
      </c>
      <c r="AG435" s="68">
        <v>3.1414823428664849</v>
      </c>
      <c r="AH435" s="60">
        <v>2.3192545136866629</v>
      </c>
      <c r="AI435" s="60">
        <v>7.0469962108891728</v>
      </c>
      <c r="AJ435" s="60">
        <v>0</v>
      </c>
      <c r="AK435" s="60">
        <v>3.0287306434370622</v>
      </c>
      <c r="AL435" s="60">
        <v>2.650501869499243</v>
      </c>
      <c r="AM435" s="60">
        <v>3.0546433154981303</v>
      </c>
      <c r="AN435" s="77">
        <v>4.0253836289311353</v>
      </c>
      <c r="AO435" s="60">
        <v>5.023301400028914</v>
      </c>
      <c r="AP435" s="60">
        <v>3.0752704735177816</v>
      </c>
      <c r="AQ435" s="60">
        <v>5.1362027273014181</v>
      </c>
      <c r="AR435" s="60">
        <v>5.264664898095857</v>
      </c>
      <c r="AS435" s="60"/>
    </row>
    <row r="436" spans="1:51" s="58" customFormat="1" x14ac:dyDescent="0.25">
      <c r="E436" s="58" t="s">
        <v>45</v>
      </c>
      <c r="F436" s="58">
        <v>2040</v>
      </c>
      <c r="H436" s="72"/>
      <c r="I436" s="60">
        <v>0</v>
      </c>
      <c r="J436" s="60">
        <v>10.373248317387736</v>
      </c>
      <c r="K436" s="60">
        <v>4.8482816111428484</v>
      </c>
      <c r="L436" s="60">
        <v>2.8158847638879339</v>
      </c>
      <c r="M436" s="60">
        <v>0</v>
      </c>
      <c r="N436" s="60">
        <v>0</v>
      </c>
      <c r="O436" s="60">
        <v>0</v>
      </c>
      <c r="P436" s="60">
        <v>4.2925331072413568</v>
      </c>
      <c r="Q436" s="60">
        <v>5.6145047655414215</v>
      </c>
      <c r="R436" s="60">
        <v>4.6840683301000929</v>
      </c>
      <c r="S436" s="60">
        <v>2.6681826211866659</v>
      </c>
      <c r="T436" s="60">
        <v>2.4602741804869357</v>
      </c>
      <c r="U436" s="60">
        <v>4.4953185438128429</v>
      </c>
      <c r="V436" s="60">
        <v>2.6971127343144006</v>
      </c>
      <c r="W436" s="60">
        <v>3.6521781621021008</v>
      </c>
      <c r="X436" s="60">
        <v>2.8636273536433632</v>
      </c>
      <c r="Y436" s="60">
        <v>3.5175095945648405</v>
      </c>
      <c r="Z436" s="60">
        <v>1.8593912645655126</v>
      </c>
      <c r="AA436" s="60">
        <v>0</v>
      </c>
      <c r="AB436" s="60">
        <v>2.9732285381524202</v>
      </c>
      <c r="AC436" s="60">
        <v>2.6620928108147281</v>
      </c>
      <c r="AD436" s="60">
        <v>6.2729502081777815</v>
      </c>
      <c r="AE436" s="60">
        <v>2.7388739567474083</v>
      </c>
      <c r="AF436" s="60">
        <v>0</v>
      </c>
      <c r="AG436" s="68">
        <v>2.8636273536433632</v>
      </c>
      <c r="AH436" s="60">
        <v>2.0873290623179965</v>
      </c>
      <c r="AI436" s="60">
        <v>6.4089566668629709</v>
      </c>
      <c r="AJ436" s="60">
        <v>0</v>
      </c>
      <c r="AK436" s="60">
        <v>2.7655157761538263</v>
      </c>
      <c r="AL436" s="60">
        <v>2.4185764181305767</v>
      </c>
      <c r="AM436" s="60">
        <v>2.7702922111002275</v>
      </c>
      <c r="AN436" s="77">
        <v>3.6521781621021008</v>
      </c>
      <c r="AO436" s="60">
        <v>4.5530130943900176</v>
      </c>
      <c r="AP436" s="60">
        <v>2.9242260551276598</v>
      </c>
      <c r="AQ436" s="60">
        <v>4.6621458398541353</v>
      </c>
      <c r="AR436" s="60">
        <v>4.7935922647166063</v>
      </c>
      <c r="AS436" s="60"/>
    </row>
    <row r="437" spans="1:51" s="58" customFormat="1" x14ac:dyDescent="0.25">
      <c r="E437" s="58" t="s">
        <v>45</v>
      </c>
      <c r="F437" s="58">
        <v>2050</v>
      </c>
      <c r="H437" s="72"/>
      <c r="I437" s="60">
        <v>0</v>
      </c>
      <c r="J437" s="60">
        <v>9.3646710902871764</v>
      </c>
      <c r="K437" s="60">
        <v>4.3893105741046483</v>
      </c>
      <c r="L437" s="60">
        <v>2.5732678683711487</v>
      </c>
      <c r="M437" s="60">
        <v>0</v>
      </c>
      <c r="N437" s="60">
        <v>0</v>
      </c>
      <c r="O437" s="60">
        <v>0</v>
      </c>
      <c r="P437" s="60">
        <v>3.8977911554663427</v>
      </c>
      <c r="Q437" s="60">
        <v>5.1065634729004836</v>
      </c>
      <c r="R437" s="60">
        <v>4.299335355712568</v>
      </c>
      <c r="S437" s="60">
        <v>2.426704024797615</v>
      </c>
      <c r="T437" s="60">
        <v>2.2455498649394952</v>
      </c>
      <c r="U437" s="60">
        <v>4.0869806469136627</v>
      </c>
      <c r="V437" s="60">
        <v>2.4829568586455877</v>
      </c>
      <c r="W437" s="60">
        <v>3.3177168069183773</v>
      </c>
      <c r="X437" s="60">
        <v>2.6134555277843066</v>
      </c>
      <c r="Y437" s="60">
        <v>3.1960152891559388</v>
      </c>
      <c r="Z437" s="60">
        <v>1.7145041067320823</v>
      </c>
      <c r="AA437" s="60">
        <v>0</v>
      </c>
      <c r="AB437" s="60">
        <v>2.7019248574207086</v>
      </c>
      <c r="AC437" s="60">
        <v>2.405663687912253</v>
      </c>
      <c r="AD437" s="60">
        <v>5.6773030037514571</v>
      </c>
      <c r="AE437" s="60">
        <v>2.5099733013451297</v>
      </c>
      <c r="AF437" s="60">
        <v>0</v>
      </c>
      <c r="AG437" s="68">
        <v>2.6134555277843066</v>
      </c>
      <c r="AH437" s="60">
        <v>1.8785961560861968</v>
      </c>
      <c r="AI437" s="60">
        <v>5.8133094624366475</v>
      </c>
      <c r="AJ437" s="60">
        <v>0</v>
      </c>
      <c r="AK437" s="60">
        <v>2.5208753702848878</v>
      </c>
      <c r="AL437" s="60">
        <v>2.2098435118987774</v>
      </c>
      <c r="AM437" s="60">
        <v>2.513612961644847</v>
      </c>
      <c r="AN437" s="77">
        <v>3.3177168069183773</v>
      </c>
      <c r="AO437" s="60">
        <v>4.1267183618750529</v>
      </c>
      <c r="AP437" s="60">
        <v>2.6740542292686031</v>
      </c>
      <c r="AQ437" s="60">
        <v>4.2324653306257956</v>
      </c>
      <c r="AR437" s="60">
        <v>4.3703491118436339</v>
      </c>
      <c r="AS437" s="60"/>
    </row>
    <row r="438" spans="1:51" s="58" customFormat="1" x14ac:dyDescent="0.25">
      <c r="B438" s="58" t="s">
        <v>46</v>
      </c>
    </row>
    <row r="439" spans="1:51" s="58" customFormat="1" x14ac:dyDescent="0.25">
      <c r="A439" s="58" t="s">
        <v>124</v>
      </c>
      <c r="B439" s="58" t="s">
        <v>42</v>
      </c>
      <c r="C439" s="58" t="s">
        <v>40</v>
      </c>
      <c r="E439" s="58" t="s">
        <v>41</v>
      </c>
      <c r="F439" s="58">
        <v>2010</v>
      </c>
      <c r="I439" s="60">
        <v>1.9280620200716019E-2</v>
      </c>
      <c r="J439" s="60">
        <v>0.34840920284459215</v>
      </c>
      <c r="K439" s="60">
        <v>0.51334644130831564</v>
      </c>
      <c r="L439" s="60">
        <v>0</v>
      </c>
      <c r="M439" s="60">
        <v>0</v>
      </c>
      <c r="N439" s="60">
        <v>0</v>
      </c>
      <c r="O439" s="60">
        <v>0</v>
      </c>
      <c r="P439" s="60">
        <v>0.53973448065002916</v>
      </c>
      <c r="Q439" s="60">
        <v>2.4984772325445932</v>
      </c>
      <c r="R439" s="60">
        <v>0.32058173193450834</v>
      </c>
      <c r="S439" s="60">
        <v>0</v>
      </c>
      <c r="T439" s="60">
        <v>0.353967624551488</v>
      </c>
      <c r="U439" s="60">
        <v>0.12305611039164376</v>
      </c>
      <c r="V439" s="60">
        <v>2.7095088146917288</v>
      </c>
      <c r="W439" s="60">
        <v>0.10463735203077015</v>
      </c>
      <c r="X439" s="60">
        <v>0.19942562683814266</v>
      </c>
      <c r="Y439" s="60">
        <v>0.12619936282887581</v>
      </c>
      <c r="Z439" s="60">
        <v>0</v>
      </c>
      <c r="AA439" s="60">
        <v>0</v>
      </c>
      <c r="AB439" s="60">
        <v>0.51213683253359155</v>
      </c>
      <c r="AC439" s="60">
        <v>0.11975616132808203</v>
      </c>
      <c r="AD439" s="60">
        <v>1.8623722348943487E-3</v>
      </c>
      <c r="AE439" s="60">
        <v>0</v>
      </c>
      <c r="AF439" s="60">
        <v>0</v>
      </c>
      <c r="AG439" s="60">
        <v>2.3750806998950589E-3</v>
      </c>
      <c r="AH439" s="60">
        <v>0</v>
      </c>
      <c r="AI439" s="60">
        <v>0.57536855992277547</v>
      </c>
      <c r="AJ439" s="60">
        <v>0</v>
      </c>
      <c r="AK439" s="60">
        <v>1.8796629175255077</v>
      </c>
      <c r="AL439" s="60">
        <v>1.334929275964746E-3</v>
      </c>
      <c r="AM439" s="60">
        <v>0.18053462384912117</v>
      </c>
      <c r="AN439" s="60">
        <v>0.55779443161573294</v>
      </c>
      <c r="AO439" s="60">
        <v>0.31214272373923618</v>
      </c>
      <c r="AP439" s="60">
        <v>0</v>
      </c>
      <c r="AQ439" s="60">
        <v>0.15331010902418665</v>
      </c>
      <c r="AR439" s="60">
        <v>0.97486237653991592</v>
      </c>
      <c r="AS439" s="60"/>
    </row>
    <row r="440" spans="1:51" s="58" customFormat="1" x14ac:dyDescent="0.25">
      <c r="A440" s="58" t="s">
        <v>124</v>
      </c>
      <c r="B440" s="58" t="s">
        <v>42</v>
      </c>
      <c r="C440" s="58" t="s">
        <v>40</v>
      </c>
      <c r="E440" s="58" t="s">
        <v>41</v>
      </c>
      <c r="F440" s="58">
        <v>2020</v>
      </c>
      <c r="H440" s="74"/>
      <c r="I440" s="60">
        <v>1.0999746686523874E-2</v>
      </c>
      <c r="J440" s="60">
        <v>0.20534887725069759</v>
      </c>
      <c r="K440" s="60">
        <v>0.3294362465282083</v>
      </c>
      <c r="L440" s="60">
        <v>0</v>
      </c>
      <c r="M440" s="60">
        <v>0</v>
      </c>
      <c r="N440" s="60">
        <v>0</v>
      </c>
      <c r="O440" s="60">
        <v>0</v>
      </c>
      <c r="P440" s="60">
        <v>0.30422311696803628</v>
      </c>
      <c r="Q440" s="60">
        <v>1.1601417960379874</v>
      </c>
      <c r="R440" s="60">
        <v>0.18476469439260415</v>
      </c>
      <c r="S440" s="60">
        <v>0</v>
      </c>
      <c r="T440" s="60">
        <v>0.72114305440820814</v>
      </c>
      <c r="U440" s="60">
        <v>6.5354962259615748E-2</v>
      </c>
      <c r="V440" s="60">
        <v>1.6206991603553884</v>
      </c>
      <c r="W440" s="60">
        <v>0.17934102171431235</v>
      </c>
      <c r="X440" s="60">
        <v>0.12307331421942827</v>
      </c>
      <c r="Y440" s="60">
        <v>0.1092053983103851</v>
      </c>
      <c r="Z440" s="60">
        <v>0</v>
      </c>
      <c r="AA440" s="60">
        <v>0</v>
      </c>
      <c r="AB440" s="60">
        <v>0.56262405657223646</v>
      </c>
      <c r="AC440" s="60">
        <v>0.22111982490657509</v>
      </c>
      <c r="AD440" s="60">
        <v>5.660781447225031E-4</v>
      </c>
      <c r="AE440" s="60">
        <v>0</v>
      </c>
      <c r="AF440" s="60">
        <v>0</v>
      </c>
      <c r="AG440" s="60">
        <v>0</v>
      </c>
      <c r="AH440" s="60">
        <v>0</v>
      </c>
      <c r="AI440" s="60">
        <v>0.3133693342928468</v>
      </c>
      <c r="AJ440" s="60">
        <v>0</v>
      </c>
      <c r="AK440" s="60">
        <v>0.93576134432065228</v>
      </c>
      <c r="AL440" s="60">
        <v>1.9861155570570832E-2</v>
      </c>
      <c r="AM440" s="60">
        <v>0.2787415128205985</v>
      </c>
      <c r="AN440" s="60">
        <v>0.35895874064840461</v>
      </c>
      <c r="AO440" s="60">
        <v>0.17283900953204165</v>
      </c>
      <c r="AP440" s="60">
        <v>0</v>
      </c>
      <c r="AQ440" s="60">
        <v>8.312020520750335E-2</v>
      </c>
      <c r="AR440" s="60">
        <v>0.6832757159085493</v>
      </c>
      <c r="AS440" s="60"/>
      <c r="AV440" s="60"/>
    </row>
    <row r="441" spans="1:51" s="58" customFormat="1" x14ac:dyDescent="0.25">
      <c r="A441" s="58" t="s">
        <v>124</v>
      </c>
      <c r="B441" s="58" t="s">
        <v>42</v>
      </c>
      <c r="C441" s="58" t="s">
        <v>40</v>
      </c>
      <c r="E441" s="58" t="s">
        <v>41</v>
      </c>
      <c r="F441" s="58">
        <v>2030</v>
      </c>
      <c r="H441" s="74"/>
      <c r="I441" s="60">
        <v>1.32316793287013E-2</v>
      </c>
      <c r="J441" s="60">
        <v>0.1963296778192227</v>
      </c>
      <c r="K441" s="60">
        <v>0.38552273261042486</v>
      </c>
      <c r="L441" s="60">
        <v>0</v>
      </c>
      <c r="M441" s="60">
        <v>0</v>
      </c>
      <c r="N441" s="60">
        <v>0</v>
      </c>
      <c r="O441" s="60">
        <v>0</v>
      </c>
      <c r="P441" s="60">
        <v>0.31694278185758218</v>
      </c>
      <c r="Q441" s="60">
        <v>1.0553070933055226</v>
      </c>
      <c r="R441" s="60">
        <v>0.14655707743266561</v>
      </c>
      <c r="S441" s="60">
        <v>0</v>
      </c>
      <c r="T441" s="60">
        <v>0.75478969956370856</v>
      </c>
      <c r="U441" s="60">
        <v>7.3139832969051063E-2</v>
      </c>
      <c r="V441" s="60">
        <v>1.6590174881849411</v>
      </c>
      <c r="W441" s="60">
        <v>0.17364652899382696</v>
      </c>
      <c r="X441" s="60">
        <v>0.1243779527892571</v>
      </c>
      <c r="Y441" s="60">
        <v>0.14830857437190606</v>
      </c>
      <c r="Z441" s="60">
        <v>0</v>
      </c>
      <c r="AA441" s="60">
        <v>0</v>
      </c>
      <c r="AB441" s="60">
        <v>0.89904290801486875</v>
      </c>
      <c r="AC441" s="60">
        <v>0.25951755440247659</v>
      </c>
      <c r="AD441" s="60">
        <v>1.827338974797816E-3</v>
      </c>
      <c r="AE441" s="60">
        <v>0</v>
      </c>
      <c r="AF441" s="60">
        <v>0</v>
      </c>
      <c r="AG441" s="60">
        <v>1.0418014471655639E-4</v>
      </c>
      <c r="AH441" s="60">
        <v>0</v>
      </c>
      <c r="AI441" s="60">
        <v>0.32185314779481666</v>
      </c>
      <c r="AJ441" s="60">
        <v>0</v>
      </c>
      <c r="AK441" s="60">
        <v>0.9077524880030422</v>
      </c>
      <c r="AL441" s="60">
        <v>8.1586470414703391E-3</v>
      </c>
      <c r="AM441" s="60">
        <v>0.26904711229119449</v>
      </c>
      <c r="AN441" s="60">
        <v>0.35125100685033511</v>
      </c>
      <c r="AO441" s="60">
        <v>0.1669115618541632</v>
      </c>
      <c r="AP441" s="60">
        <v>0</v>
      </c>
      <c r="AQ441" s="60">
        <v>8.4951347935072377E-2</v>
      </c>
      <c r="AR441" s="60">
        <v>1.1850429216507541</v>
      </c>
      <c r="AS441" s="60"/>
      <c r="AW441" s="60"/>
    </row>
    <row r="442" spans="1:51" s="58" customFormat="1" x14ac:dyDescent="0.25">
      <c r="A442" s="58" t="s">
        <v>124</v>
      </c>
      <c r="B442" s="58" t="s">
        <v>42</v>
      </c>
      <c r="C442" s="58" t="s">
        <v>40</v>
      </c>
      <c r="E442" s="58" t="s">
        <v>41</v>
      </c>
      <c r="F442" s="58">
        <v>2040</v>
      </c>
      <c r="H442" s="74"/>
      <c r="I442" s="60">
        <v>1.2823823993048889E-2</v>
      </c>
      <c r="J442" s="60">
        <v>0.1823195853618122</v>
      </c>
      <c r="K442" s="60">
        <v>0.40679313572438502</v>
      </c>
      <c r="L442" s="60">
        <v>0</v>
      </c>
      <c r="M442" s="60">
        <v>0</v>
      </c>
      <c r="N442" s="60">
        <v>0</v>
      </c>
      <c r="O442" s="60">
        <v>0</v>
      </c>
      <c r="P442" s="60">
        <v>0.30882415348006981</v>
      </c>
      <c r="Q442" s="60">
        <v>1.0184322376028021</v>
      </c>
      <c r="R442" s="60">
        <v>0.13685923346295759</v>
      </c>
      <c r="S442" s="60">
        <v>0</v>
      </c>
      <c r="T442" s="60">
        <v>0.77528197770792195</v>
      </c>
      <c r="U442" s="60">
        <v>7.3506677079389487E-2</v>
      </c>
      <c r="V442" s="60">
        <v>1.5919097540722165</v>
      </c>
      <c r="W442" s="60">
        <v>0.16358449644890313</v>
      </c>
      <c r="X442" s="60">
        <v>0.12797522836975295</v>
      </c>
      <c r="Y442" s="60">
        <v>0.16842725814828291</v>
      </c>
      <c r="Z442" s="60">
        <v>0</v>
      </c>
      <c r="AA442" s="60">
        <v>0</v>
      </c>
      <c r="AB442" s="60">
        <v>0.84098357354942188</v>
      </c>
      <c r="AC442" s="60">
        <v>0.27449107946498424</v>
      </c>
      <c r="AD442" s="60">
        <v>2.7117529467299943E-3</v>
      </c>
      <c r="AE442" s="60">
        <v>0</v>
      </c>
      <c r="AF442" s="60">
        <v>0</v>
      </c>
      <c r="AG442" s="60">
        <v>2.6806237787343638E-4</v>
      </c>
      <c r="AH442" s="60">
        <v>0</v>
      </c>
      <c r="AI442" s="60">
        <v>0.31302688173423171</v>
      </c>
      <c r="AJ442" s="60">
        <v>0</v>
      </c>
      <c r="AK442" s="60">
        <v>1.0169753096246468</v>
      </c>
      <c r="AL442" s="60">
        <v>1.0725883491535353E-2</v>
      </c>
      <c r="AM442" s="60">
        <v>0.27626765213664023</v>
      </c>
      <c r="AN442" s="60">
        <v>0.34243012917244497</v>
      </c>
      <c r="AO442" s="60">
        <v>0.16213656056552841</v>
      </c>
      <c r="AP442" s="60">
        <v>0</v>
      </c>
      <c r="AQ442" s="60">
        <v>8.4947655709926975E-2</v>
      </c>
      <c r="AR442" s="60">
        <v>1.0085791259073988</v>
      </c>
      <c r="AS442" s="60"/>
      <c r="AW442" s="60"/>
      <c r="AX442" s="60"/>
    </row>
    <row r="443" spans="1:51" s="58" customFormat="1" x14ac:dyDescent="0.25">
      <c r="A443" s="58" t="s">
        <v>124</v>
      </c>
      <c r="B443" s="58" t="s">
        <v>42</v>
      </c>
      <c r="C443" s="58" t="s">
        <v>40</v>
      </c>
      <c r="E443" s="59" t="s">
        <v>41</v>
      </c>
      <c r="F443" s="59">
        <v>2050</v>
      </c>
      <c r="G443" s="59"/>
      <c r="H443" s="75"/>
      <c r="I443" s="61">
        <v>1.2415968657396482E-2</v>
      </c>
      <c r="J443" s="61">
        <v>0.16830949290440178</v>
      </c>
      <c r="K443" s="61">
        <v>0.42806353883834519</v>
      </c>
      <c r="L443" s="61">
        <v>0</v>
      </c>
      <c r="M443" s="61">
        <v>0</v>
      </c>
      <c r="N443" s="61">
        <v>0</v>
      </c>
      <c r="O443" s="61">
        <v>0</v>
      </c>
      <c r="P443" s="61">
        <v>0.30070552510255744</v>
      </c>
      <c r="Q443" s="61">
        <v>0.9815573819000819</v>
      </c>
      <c r="R443" s="61">
        <v>0.12716138949324957</v>
      </c>
      <c r="S443" s="61">
        <v>0</v>
      </c>
      <c r="T443" s="61">
        <v>0.79577425585213524</v>
      </c>
      <c r="U443" s="61">
        <v>7.3873521189727925E-2</v>
      </c>
      <c r="V443" s="61">
        <v>1.5248020199594916</v>
      </c>
      <c r="W443" s="61">
        <v>0.15352246390397928</v>
      </c>
      <c r="X443" s="61">
        <v>0.13157250395024883</v>
      </c>
      <c r="Y443" s="61">
        <v>0.18854594192465982</v>
      </c>
      <c r="Z443" s="61">
        <v>0</v>
      </c>
      <c r="AA443" s="61">
        <v>0</v>
      </c>
      <c r="AB443" s="61">
        <v>0.78292423908397479</v>
      </c>
      <c r="AC443" s="61">
        <v>0.28946460452749173</v>
      </c>
      <c r="AD443" s="61">
        <v>3.5961669186621733E-3</v>
      </c>
      <c r="AE443" s="61">
        <v>0</v>
      </c>
      <c r="AF443" s="61">
        <v>0</v>
      </c>
      <c r="AG443" s="61">
        <v>4.3194461103031637E-4</v>
      </c>
      <c r="AH443" s="61">
        <v>0</v>
      </c>
      <c r="AI443" s="61">
        <v>0.30420061567364687</v>
      </c>
      <c r="AJ443" s="61">
        <v>0</v>
      </c>
      <c r="AK443" s="61">
        <v>1.1261981312462515</v>
      </c>
      <c r="AL443" s="61">
        <v>1.3293119941600368E-2</v>
      </c>
      <c r="AM443" s="61">
        <v>0.28348819198208602</v>
      </c>
      <c r="AN443" s="61">
        <v>0.33360925149455489</v>
      </c>
      <c r="AO443" s="61">
        <v>0.15736155927689366</v>
      </c>
      <c r="AP443" s="61">
        <v>0</v>
      </c>
      <c r="AQ443" s="61">
        <v>8.4943963484781573E-2</v>
      </c>
      <c r="AR443" s="61">
        <v>0.8321153301640436</v>
      </c>
      <c r="AS443" s="71"/>
      <c r="AW443" s="60"/>
      <c r="AX443" s="60"/>
      <c r="AY443" s="60"/>
    </row>
    <row r="444" spans="1:51" s="58" customFormat="1" x14ac:dyDescent="0.25">
      <c r="E444" s="58" t="s">
        <v>45</v>
      </c>
      <c r="F444" s="58">
        <v>2010</v>
      </c>
      <c r="I444" s="68">
        <v>1.8776199425983529</v>
      </c>
      <c r="J444" s="60">
        <v>4.6335421521516551</v>
      </c>
      <c r="K444" s="60">
        <v>2.8708953864012128</v>
      </c>
      <c r="L444" s="60">
        <v>0</v>
      </c>
      <c r="M444" s="60">
        <v>0</v>
      </c>
      <c r="N444" s="60">
        <v>0</v>
      </c>
      <c r="O444" s="60">
        <v>0</v>
      </c>
      <c r="P444" s="60">
        <v>2.3319735442738687</v>
      </c>
      <c r="Q444" s="60">
        <v>2.998880313140333</v>
      </c>
      <c r="R444" s="60">
        <v>3.1379215234553914</v>
      </c>
      <c r="S444" s="60">
        <v>0</v>
      </c>
      <c r="T444" s="60">
        <v>1.9502236488254334</v>
      </c>
      <c r="U444" s="60">
        <v>2.6596219061748805</v>
      </c>
      <c r="V444" s="60">
        <v>2.1222989730885216</v>
      </c>
      <c r="W444" s="60">
        <v>2.2989090596022455</v>
      </c>
      <c r="X444" s="60">
        <v>1.8776199425983529</v>
      </c>
      <c r="Y444" s="60">
        <v>2.0249084561545816</v>
      </c>
      <c r="Z444" s="60">
        <v>0</v>
      </c>
      <c r="AA444" s="60">
        <v>0</v>
      </c>
      <c r="AB444" s="60">
        <v>2.2962540700630449</v>
      </c>
      <c r="AC444" s="60">
        <v>1.7257312034761343</v>
      </c>
      <c r="AD444" s="60">
        <v>3.5251830780686793</v>
      </c>
      <c r="AE444" s="60">
        <v>0</v>
      </c>
      <c r="AF444" s="60">
        <v>0</v>
      </c>
      <c r="AG444" s="68">
        <v>1.8776199425983529</v>
      </c>
      <c r="AH444" s="60">
        <v>0</v>
      </c>
      <c r="AI444" s="60">
        <v>3.3501568965068649</v>
      </c>
      <c r="AJ444" s="60">
        <v>0</v>
      </c>
      <c r="AK444" s="60">
        <v>1.7660668178138881</v>
      </c>
      <c r="AL444" s="60">
        <v>1.7727825077228425</v>
      </c>
      <c r="AM444" s="60">
        <v>1.6971638300194758</v>
      </c>
      <c r="AN444" s="68">
        <v>1.8776199425983529</v>
      </c>
      <c r="AO444" s="60">
        <v>2.8883636904115972</v>
      </c>
      <c r="AP444" s="60">
        <v>0</v>
      </c>
      <c r="AQ444" s="60">
        <v>2.4448113408497951</v>
      </c>
      <c r="AR444" s="60">
        <v>2.9154179368451913</v>
      </c>
      <c r="AS444" s="60"/>
    </row>
    <row r="445" spans="1:51" s="58" customFormat="1" x14ac:dyDescent="0.25">
      <c r="E445" s="58" t="s">
        <v>45</v>
      </c>
      <c r="F445" s="58">
        <v>2020</v>
      </c>
      <c r="H445" s="72"/>
      <c r="I445" s="68">
        <v>1.9962202354991412</v>
      </c>
      <c r="J445" s="60">
        <v>5.4335780761417274</v>
      </c>
      <c r="K445" s="60">
        <v>3.2302954487686764</v>
      </c>
      <c r="L445" s="60">
        <v>0</v>
      </c>
      <c r="M445" s="60">
        <v>0</v>
      </c>
      <c r="N445" s="60">
        <v>4.0894833948339473</v>
      </c>
      <c r="O445" s="60">
        <v>0</v>
      </c>
      <c r="P445" s="60">
        <v>2.6528941770435832</v>
      </c>
      <c r="Q445" s="60">
        <v>3.4599722966141995</v>
      </c>
      <c r="R445" s="60">
        <v>3.466132479703512</v>
      </c>
      <c r="S445" s="60">
        <v>0</v>
      </c>
      <c r="T445" s="60">
        <v>2.1179477298528622</v>
      </c>
      <c r="U445" s="60">
        <v>3.1369304305188948</v>
      </c>
      <c r="V445" s="60">
        <v>2.303014747638608</v>
      </c>
      <c r="W445" s="60">
        <v>2.5647076305600498</v>
      </c>
      <c r="X445" s="60">
        <v>1.9962202354991412</v>
      </c>
      <c r="Y445" s="60">
        <v>2.2827889656613634</v>
      </c>
      <c r="Z445" s="60">
        <v>0</v>
      </c>
      <c r="AA445" s="60">
        <v>0</v>
      </c>
      <c r="AB445" s="60">
        <v>2.5100038209605988</v>
      </c>
      <c r="AC445" s="60">
        <v>1.9194580874968916</v>
      </c>
      <c r="AD445" s="60">
        <v>3.7984031656750474</v>
      </c>
      <c r="AE445" s="60">
        <v>0</v>
      </c>
      <c r="AF445" s="60">
        <v>0</v>
      </c>
      <c r="AG445" s="68">
        <v>1.9962202354991412</v>
      </c>
      <c r="AH445" s="60">
        <v>0</v>
      </c>
      <c r="AI445" s="60">
        <v>3.820451649577183</v>
      </c>
      <c r="AJ445" s="60">
        <v>0</v>
      </c>
      <c r="AK445" s="60">
        <v>1.9594760469673058</v>
      </c>
      <c r="AL445" s="60">
        <v>1.9485279862728324</v>
      </c>
      <c r="AM445" s="60">
        <v>1.8981713700452858</v>
      </c>
      <c r="AN445" s="68">
        <v>1.9962202354991412</v>
      </c>
      <c r="AO445" s="60">
        <v>3.2417525109525092</v>
      </c>
      <c r="AP445" s="60">
        <v>0</v>
      </c>
      <c r="AQ445" s="60">
        <v>2.7911066942542822</v>
      </c>
      <c r="AR445" s="60">
        <v>3.2650263384279583</v>
      </c>
      <c r="AS445" s="60"/>
    </row>
    <row r="446" spans="1:51" s="58" customFormat="1" x14ac:dyDescent="0.25">
      <c r="E446" s="58" t="s">
        <v>45</v>
      </c>
      <c r="F446" s="58">
        <v>2030</v>
      </c>
      <c r="H446" s="72"/>
      <c r="I446" s="60">
        <v>1.4009627738549097</v>
      </c>
      <c r="J446" s="60">
        <v>5.083350089885891</v>
      </c>
      <c r="K446" s="60">
        <v>2.880162785544953</v>
      </c>
      <c r="L446" s="60">
        <v>0</v>
      </c>
      <c r="M446" s="60">
        <v>1.8115883668965542</v>
      </c>
      <c r="N446" s="60">
        <v>0</v>
      </c>
      <c r="O446" s="60">
        <v>0</v>
      </c>
      <c r="P446" s="60">
        <v>2.441926381275386</v>
      </c>
      <c r="Q446" s="60">
        <v>3.3630092814677277</v>
      </c>
      <c r="R446" s="60">
        <v>3.6567482745372031</v>
      </c>
      <c r="S446" s="60">
        <v>0</v>
      </c>
      <c r="T446" s="60">
        <v>2.0154774332460654</v>
      </c>
      <c r="U446" s="60">
        <v>2.7441883505209335</v>
      </c>
      <c r="V446" s="60">
        <v>2.1764481245062015</v>
      </c>
      <c r="W446" s="60">
        <v>2.4485988277546467</v>
      </c>
      <c r="X446" s="60">
        <v>1.883423991443929</v>
      </c>
      <c r="Y446" s="60">
        <v>1.9750575583197265</v>
      </c>
      <c r="Z446" s="60">
        <v>0</v>
      </c>
      <c r="AA446" s="60">
        <v>0</v>
      </c>
      <c r="AB446" s="60">
        <v>2.2007285188179706</v>
      </c>
      <c r="AC446" s="60">
        <v>1.6590117046916064</v>
      </c>
      <c r="AD446" s="60">
        <v>3.2827723480381925</v>
      </c>
      <c r="AE446" s="60">
        <v>0</v>
      </c>
      <c r="AF446" s="60">
        <v>1.4009627738549097</v>
      </c>
      <c r="AG446" s="68">
        <v>1.883423991443929</v>
      </c>
      <c r="AH446" s="60">
        <v>0</v>
      </c>
      <c r="AI446" s="60">
        <v>3.5222129481272688</v>
      </c>
      <c r="AJ446" s="60">
        <v>0</v>
      </c>
      <c r="AK446" s="60">
        <v>1.8880558580436761</v>
      </c>
      <c r="AL446" s="60">
        <v>2.0814474035720383</v>
      </c>
      <c r="AM446" s="60">
        <v>1.8219866356749388</v>
      </c>
      <c r="AN446" s="60">
        <v>1.9075875761743615</v>
      </c>
      <c r="AO446" s="60">
        <v>3.1289242987147881</v>
      </c>
      <c r="AP446" s="60">
        <v>0</v>
      </c>
      <c r="AQ446" s="60">
        <v>2.5909895906587153</v>
      </c>
      <c r="AR446" s="60">
        <v>2.8013939422885099</v>
      </c>
      <c r="AS446" s="60"/>
    </row>
    <row r="447" spans="1:51" s="58" customFormat="1" x14ac:dyDescent="0.25">
      <c r="E447" s="58" t="s">
        <v>45</v>
      </c>
      <c r="F447" s="58">
        <v>2040</v>
      </c>
      <c r="H447" s="72"/>
      <c r="I447" s="60">
        <v>1.3475356520836921</v>
      </c>
      <c r="J447" s="60">
        <v>4.8054627561967127</v>
      </c>
      <c r="K447" s="60">
        <v>2.7246930278355279</v>
      </c>
      <c r="L447" s="60">
        <v>0</v>
      </c>
      <c r="M447" s="60">
        <v>1.7170986858211725</v>
      </c>
      <c r="N447" s="60">
        <v>0</v>
      </c>
      <c r="O447" s="60">
        <v>0</v>
      </c>
      <c r="P447" s="60">
        <v>2.3106895475093974</v>
      </c>
      <c r="Q447" s="60">
        <v>3.1127806160424156</v>
      </c>
      <c r="R447" s="60">
        <v>3.5059650642050997</v>
      </c>
      <c r="S447" s="60">
        <v>0</v>
      </c>
      <c r="T447" s="60">
        <v>1.8432475334522174</v>
      </c>
      <c r="U447" s="60">
        <v>2.5803707270355618</v>
      </c>
      <c r="V447" s="60">
        <v>2.1365778048436339</v>
      </c>
      <c r="W447" s="60">
        <v>2.4121769695299231</v>
      </c>
      <c r="X447" s="60">
        <v>1.7627859053990762</v>
      </c>
      <c r="Y447" s="60">
        <v>1.8442448737683002</v>
      </c>
      <c r="Z447" s="60">
        <v>0</v>
      </c>
      <c r="AA447" s="60">
        <v>0</v>
      </c>
      <c r="AB447" s="60">
        <v>2.1261124257366579</v>
      </c>
      <c r="AC447" s="60">
        <v>1.5454603814366277</v>
      </c>
      <c r="AD447" s="60">
        <v>3.0631275140898526</v>
      </c>
      <c r="AE447" s="60">
        <v>0</v>
      </c>
      <c r="AF447" s="60">
        <v>1.3475356520836921</v>
      </c>
      <c r="AG447" s="68">
        <v>1.7627859053990762</v>
      </c>
      <c r="AH447" s="60">
        <v>0</v>
      </c>
      <c r="AI447" s="60">
        <v>3.314092714387876</v>
      </c>
      <c r="AJ447" s="60">
        <v>0</v>
      </c>
      <c r="AK447" s="60">
        <v>1.6915451963589523</v>
      </c>
      <c r="AL447" s="60">
        <v>1.9869090056623551</v>
      </c>
      <c r="AM447" s="60">
        <v>1.7032307326124769</v>
      </c>
      <c r="AN447" s="60">
        <v>1.8034979741711985</v>
      </c>
      <c r="AO447" s="60">
        <v>3.021168304147853</v>
      </c>
      <c r="AP447" s="60">
        <v>0</v>
      </c>
      <c r="AQ447" s="60">
        <v>2.4313974033561681</v>
      </c>
      <c r="AR447" s="60">
        <v>2.7310134528251102</v>
      </c>
      <c r="AS447" s="60"/>
    </row>
    <row r="448" spans="1:51" s="58" customFormat="1" x14ac:dyDescent="0.25">
      <c r="E448" s="58" t="s">
        <v>45</v>
      </c>
      <c r="F448" s="58">
        <v>2050</v>
      </c>
      <c r="H448" s="72"/>
      <c r="I448" s="60">
        <v>1.2994512424895965</v>
      </c>
      <c r="J448" s="60">
        <v>4.5397261628542314</v>
      </c>
      <c r="K448" s="60">
        <v>2.5820623939600429</v>
      </c>
      <c r="L448" s="60">
        <v>0</v>
      </c>
      <c r="M448" s="60">
        <v>1.6320579728533282</v>
      </c>
      <c r="N448" s="60">
        <v>0</v>
      </c>
      <c r="O448" s="60">
        <v>0</v>
      </c>
      <c r="P448" s="60">
        <v>2.2004197256211713</v>
      </c>
      <c r="Q448" s="60">
        <v>2.8470701863669148</v>
      </c>
      <c r="R448" s="60">
        <v>3.370260174906206</v>
      </c>
      <c r="S448" s="60">
        <v>0</v>
      </c>
      <c r="T448" s="60">
        <v>1.7674547566952874</v>
      </c>
      <c r="U448" s="60">
        <v>2.4332455259243764</v>
      </c>
      <c r="V448" s="60">
        <v>2.0896858312126887</v>
      </c>
      <c r="W448" s="60">
        <v>2.3736603115887887</v>
      </c>
      <c r="X448" s="60">
        <v>1.6513729023800534</v>
      </c>
      <c r="Y448" s="60">
        <v>1.7325257831823488</v>
      </c>
      <c r="Z448" s="60">
        <v>0</v>
      </c>
      <c r="AA448" s="60">
        <v>0</v>
      </c>
      <c r="AB448" s="60">
        <v>2.0614510985991026</v>
      </c>
      <c r="AC448" s="60">
        <v>1.4653196987798012</v>
      </c>
      <c r="AD448" s="60">
        <v>2.8654471635363472</v>
      </c>
      <c r="AE448" s="60">
        <v>0</v>
      </c>
      <c r="AF448" s="60">
        <v>1.2994512424895965</v>
      </c>
      <c r="AG448" s="68">
        <v>1.6513729023800534</v>
      </c>
      <c r="AH448" s="60">
        <v>0</v>
      </c>
      <c r="AI448" s="60">
        <v>3.1049216865589169</v>
      </c>
      <c r="AJ448" s="60">
        <v>0</v>
      </c>
      <c r="AK448" s="60">
        <v>1.557722131274111</v>
      </c>
      <c r="AL448" s="60">
        <v>1.8048893433477096</v>
      </c>
      <c r="AM448" s="60">
        <v>1.5916989465802465</v>
      </c>
      <c r="AN448" s="60">
        <v>1.7098173323683523</v>
      </c>
      <c r="AO448" s="60">
        <v>2.9284491475759387</v>
      </c>
      <c r="AP448" s="60">
        <v>0</v>
      </c>
      <c r="AQ448" s="60">
        <v>2.2893624225783977</v>
      </c>
      <c r="AR448" s="60">
        <v>2.6707401141916089</v>
      </c>
      <c r="AS448" s="60"/>
    </row>
    <row r="449" spans="1:51" s="58" customFormat="1" x14ac:dyDescent="0.25">
      <c r="B449" s="58" t="s">
        <v>46</v>
      </c>
    </row>
    <row r="450" spans="1:51" s="58" customFormat="1" x14ac:dyDescent="0.25">
      <c r="A450" s="58" t="s">
        <v>125</v>
      </c>
      <c r="B450" s="58" t="s">
        <v>42</v>
      </c>
      <c r="C450" s="58" t="s">
        <v>40</v>
      </c>
      <c r="E450" s="58" t="s">
        <v>41</v>
      </c>
      <c r="F450" s="58">
        <v>2010</v>
      </c>
      <c r="I450" s="60">
        <v>0</v>
      </c>
      <c r="J450" s="60">
        <v>0</v>
      </c>
      <c r="K450" s="60">
        <v>0</v>
      </c>
      <c r="L450" s="60">
        <v>0.18718282259858235</v>
      </c>
      <c r="M450" s="60">
        <v>0</v>
      </c>
      <c r="N450" s="60">
        <v>0</v>
      </c>
      <c r="O450" s="60">
        <v>0</v>
      </c>
      <c r="P450" s="60">
        <v>0</v>
      </c>
      <c r="Q450" s="60">
        <v>0</v>
      </c>
      <c r="R450" s="60">
        <v>0</v>
      </c>
      <c r="S450" s="60">
        <v>0</v>
      </c>
      <c r="T450" s="60">
        <v>2.2030204687140804</v>
      </c>
      <c r="U450" s="60">
        <v>0</v>
      </c>
      <c r="V450" s="60">
        <v>0.36579235034258306</v>
      </c>
      <c r="W450" s="60">
        <v>0.58253551850095997</v>
      </c>
      <c r="X450" s="60">
        <v>0</v>
      </c>
      <c r="Y450" s="60">
        <v>3.5292904580091503E-2</v>
      </c>
      <c r="Z450" s="60">
        <v>0</v>
      </c>
      <c r="AA450" s="60">
        <v>0</v>
      </c>
      <c r="AB450" s="60">
        <v>4.3851502266254556</v>
      </c>
      <c r="AC450" s="60">
        <v>0</v>
      </c>
      <c r="AD450" s="60">
        <v>0</v>
      </c>
      <c r="AE450" s="60">
        <v>0</v>
      </c>
      <c r="AF450" s="60">
        <v>0</v>
      </c>
      <c r="AG450" s="60">
        <v>5.7510440849692653E-2</v>
      </c>
      <c r="AH450" s="60">
        <v>0</v>
      </c>
      <c r="AI450" s="60">
        <v>0</v>
      </c>
      <c r="AJ450" s="60">
        <v>0</v>
      </c>
      <c r="AK450" s="60">
        <v>0</v>
      </c>
      <c r="AL450" s="60">
        <v>0.55698953766088088</v>
      </c>
      <c r="AM450" s="60">
        <v>0.17379651811125188</v>
      </c>
      <c r="AN450" s="60">
        <v>0</v>
      </c>
      <c r="AO450" s="60">
        <v>0</v>
      </c>
      <c r="AP450" s="60">
        <v>0</v>
      </c>
      <c r="AQ450" s="60">
        <v>0</v>
      </c>
      <c r="AR450" s="60">
        <v>0</v>
      </c>
      <c r="AS450" s="60"/>
    </row>
    <row r="451" spans="1:51" s="58" customFormat="1" x14ac:dyDescent="0.25">
      <c r="A451" s="58" t="s">
        <v>125</v>
      </c>
      <c r="B451" s="58" t="s">
        <v>42</v>
      </c>
      <c r="C451" s="58" t="s">
        <v>40</v>
      </c>
      <c r="E451" s="58" t="s">
        <v>41</v>
      </c>
      <c r="F451" s="58">
        <v>2020</v>
      </c>
      <c r="H451" s="74"/>
      <c r="I451" s="60">
        <v>0</v>
      </c>
      <c r="J451" s="60">
        <v>0</v>
      </c>
      <c r="K451" s="60">
        <v>0</v>
      </c>
      <c r="L451" s="60">
        <v>0.14219357387585024</v>
      </c>
      <c r="M451" s="60">
        <v>0</v>
      </c>
      <c r="N451" s="60">
        <v>0</v>
      </c>
      <c r="O451" s="60">
        <v>0</v>
      </c>
      <c r="P451" s="60">
        <v>0</v>
      </c>
      <c r="Q451" s="60">
        <v>0</v>
      </c>
      <c r="R451" s="60">
        <v>0</v>
      </c>
      <c r="S451" s="60">
        <v>0</v>
      </c>
      <c r="T451" s="60">
        <v>1.5202138285168112</v>
      </c>
      <c r="U451" s="60">
        <v>0</v>
      </c>
      <c r="V451" s="60">
        <v>0.27135289368416993</v>
      </c>
      <c r="W451" s="60">
        <v>0.45582287396049354</v>
      </c>
      <c r="X451" s="60">
        <v>0</v>
      </c>
      <c r="Y451" s="60">
        <v>2.0814671337713371E-2</v>
      </c>
      <c r="Z451" s="60">
        <v>0</v>
      </c>
      <c r="AA451" s="60">
        <v>0</v>
      </c>
      <c r="AB451" s="60">
        <v>2.7533123090715939</v>
      </c>
      <c r="AC451" s="60">
        <v>0</v>
      </c>
      <c r="AD451" s="60">
        <v>0</v>
      </c>
      <c r="AE451" s="60">
        <v>0</v>
      </c>
      <c r="AF451" s="60">
        <v>0</v>
      </c>
      <c r="AG451" s="60">
        <v>3.6959439785630696E-2</v>
      </c>
      <c r="AH451" s="60">
        <v>0</v>
      </c>
      <c r="AI451" s="60">
        <v>0</v>
      </c>
      <c r="AJ451" s="60">
        <v>0</v>
      </c>
      <c r="AK451" s="60">
        <v>0</v>
      </c>
      <c r="AL451" s="60">
        <v>0.37929758186525586</v>
      </c>
      <c r="AM451" s="60">
        <v>0.12003505115568676</v>
      </c>
      <c r="AN451" s="60">
        <v>0</v>
      </c>
      <c r="AO451" s="60">
        <v>0</v>
      </c>
      <c r="AP451" s="60">
        <v>0</v>
      </c>
      <c r="AQ451" s="60">
        <v>0</v>
      </c>
      <c r="AR451" s="60">
        <v>0</v>
      </c>
      <c r="AS451" s="60"/>
      <c r="AV451" s="60"/>
    </row>
    <row r="452" spans="1:51" s="58" customFormat="1" x14ac:dyDescent="0.25">
      <c r="A452" s="58" t="s">
        <v>125</v>
      </c>
      <c r="B452" s="58" t="s">
        <v>42</v>
      </c>
      <c r="C452" s="58" t="s">
        <v>40</v>
      </c>
      <c r="E452" s="58" t="s">
        <v>41</v>
      </c>
      <c r="F452" s="58">
        <v>2030</v>
      </c>
      <c r="H452" s="74"/>
      <c r="I452" s="60">
        <v>0</v>
      </c>
      <c r="J452" s="60">
        <v>0</v>
      </c>
      <c r="K452" s="60">
        <v>0</v>
      </c>
      <c r="L452" s="60">
        <v>0.10381856889070255</v>
      </c>
      <c r="M452" s="60">
        <v>0</v>
      </c>
      <c r="N452" s="60">
        <v>0</v>
      </c>
      <c r="O452" s="60">
        <v>0</v>
      </c>
      <c r="P452" s="60">
        <v>0</v>
      </c>
      <c r="Q452" s="60">
        <v>0</v>
      </c>
      <c r="R452" s="60">
        <v>0</v>
      </c>
      <c r="S452" s="60">
        <v>0</v>
      </c>
      <c r="T452" s="60">
        <v>1.2825893551413585</v>
      </c>
      <c r="U452" s="60">
        <v>0</v>
      </c>
      <c r="V452" s="60">
        <v>0.31595766329092151</v>
      </c>
      <c r="W452" s="60">
        <v>0.44373244684088681</v>
      </c>
      <c r="X452" s="60">
        <v>0</v>
      </c>
      <c r="Y452" s="60">
        <v>2.0082953374733755E-2</v>
      </c>
      <c r="Z452" s="60">
        <v>0</v>
      </c>
      <c r="AA452" s="60">
        <v>0</v>
      </c>
      <c r="AB452" s="60">
        <v>2.2237067497146157</v>
      </c>
      <c r="AC452" s="60">
        <v>0</v>
      </c>
      <c r="AD452" s="60">
        <v>0</v>
      </c>
      <c r="AE452" s="60">
        <v>0</v>
      </c>
      <c r="AF452" s="60">
        <v>0</v>
      </c>
      <c r="AG452" s="60">
        <v>3.0291667558956136E-2</v>
      </c>
      <c r="AH452" s="60">
        <v>0</v>
      </c>
      <c r="AI452" s="60">
        <v>0</v>
      </c>
      <c r="AJ452" s="60">
        <v>0</v>
      </c>
      <c r="AK452" s="60">
        <v>0</v>
      </c>
      <c r="AL452" s="60">
        <v>0.47899515126982423</v>
      </c>
      <c r="AM452" s="60">
        <v>0.11533402069224258</v>
      </c>
      <c r="AN452" s="60">
        <v>0</v>
      </c>
      <c r="AO452" s="60">
        <v>0</v>
      </c>
      <c r="AP452" s="60">
        <v>0</v>
      </c>
      <c r="AQ452" s="60">
        <v>0</v>
      </c>
      <c r="AR452" s="60">
        <v>0</v>
      </c>
      <c r="AS452" s="60"/>
      <c r="AW452" s="60"/>
    </row>
    <row r="453" spans="1:51" s="58" customFormat="1" x14ac:dyDescent="0.25">
      <c r="A453" s="58" t="s">
        <v>125</v>
      </c>
      <c r="B453" s="58" t="s">
        <v>42</v>
      </c>
      <c r="C453" s="58" t="s">
        <v>40</v>
      </c>
      <c r="E453" s="58" t="s">
        <v>41</v>
      </c>
      <c r="F453" s="58">
        <v>2040</v>
      </c>
      <c r="H453" s="74"/>
      <c r="I453" s="60">
        <v>0</v>
      </c>
      <c r="J453" s="60">
        <v>0</v>
      </c>
      <c r="K453" s="60">
        <v>0</v>
      </c>
      <c r="L453" s="60">
        <v>4.5503877762076948E-2</v>
      </c>
      <c r="M453" s="60">
        <v>0</v>
      </c>
      <c r="N453" s="60">
        <v>0</v>
      </c>
      <c r="O453" s="60">
        <v>0</v>
      </c>
      <c r="P453" s="60">
        <v>0</v>
      </c>
      <c r="Q453" s="60">
        <v>0</v>
      </c>
      <c r="R453" s="60">
        <v>0</v>
      </c>
      <c r="S453" s="60">
        <v>0</v>
      </c>
      <c r="T453" s="60">
        <v>1.0060402479441433</v>
      </c>
      <c r="U453" s="60">
        <v>0</v>
      </c>
      <c r="V453" s="60">
        <v>0.35320226660610887</v>
      </c>
      <c r="W453" s="60">
        <v>0.35242904423847843</v>
      </c>
      <c r="X453" s="60">
        <v>0</v>
      </c>
      <c r="Y453" s="60">
        <v>1.7229161476584928E-2</v>
      </c>
      <c r="Z453" s="60">
        <v>0</v>
      </c>
      <c r="AA453" s="60">
        <v>0</v>
      </c>
      <c r="AB453" s="60">
        <v>1.7839332765478089</v>
      </c>
      <c r="AC453" s="60">
        <v>0</v>
      </c>
      <c r="AD453" s="60">
        <v>0</v>
      </c>
      <c r="AE453" s="60">
        <v>0</v>
      </c>
      <c r="AF453" s="60">
        <v>0</v>
      </c>
      <c r="AG453" s="60">
        <v>2.4397514466392572E-2</v>
      </c>
      <c r="AH453" s="60">
        <v>0</v>
      </c>
      <c r="AI453" s="60">
        <v>0</v>
      </c>
      <c r="AJ453" s="60">
        <v>0</v>
      </c>
      <c r="AK453" s="60">
        <v>0</v>
      </c>
      <c r="AL453" s="60">
        <v>0.36840107112486098</v>
      </c>
      <c r="AM453" s="60">
        <v>9.3779410046541722E-2</v>
      </c>
      <c r="AN453" s="60">
        <v>0</v>
      </c>
      <c r="AO453" s="60">
        <v>0</v>
      </c>
      <c r="AP453" s="60">
        <v>0</v>
      </c>
      <c r="AQ453" s="60">
        <v>0</v>
      </c>
      <c r="AR453" s="60">
        <v>0</v>
      </c>
      <c r="AS453" s="60"/>
      <c r="AW453" s="60"/>
      <c r="AX453" s="60"/>
    </row>
    <row r="454" spans="1:51" s="58" customFormat="1" x14ac:dyDescent="0.25">
      <c r="A454" s="58" t="s">
        <v>125</v>
      </c>
      <c r="B454" s="58" t="s">
        <v>42</v>
      </c>
      <c r="C454" s="58" t="s">
        <v>40</v>
      </c>
      <c r="E454" s="59" t="s">
        <v>41</v>
      </c>
      <c r="F454" s="59">
        <v>2050</v>
      </c>
      <c r="G454" s="59"/>
      <c r="H454" s="75"/>
      <c r="I454" s="61">
        <v>0</v>
      </c>
      <c r="J454" s="61">
        <v>0</v>
      </c>
      <c r="K454" s="61">
        <v>0</v>
      </c>
      <c r="L454" s="61">
        <v>1.6836756339121369E-3</v>
      </c>
      <c r="M454" s="61">
        <v>0</v>
      </c>
      <c r="N454" s="61">
        <v>0</v>
      </c>
      <c r="O454" s="61">
        <v>0</v>
      </c>
      <c r="P454" s="61">
        <v>0</v>
      </c>
      <c r="Q454" s="61">
        <v>0</v>
      </c>
      <c r="R454" s="61">
        <v>0</v>
      </c>
      <c r="S454" s="61">
        <v>0</v>
      </c>
      <c r="T454" s="61">
        <v>0.76059849290117287</v>
      </c>
      <c r="U454" s="61">
        <v>0</v>
      </c>
      <c r="V454" s="61">
        <v>0.36298639913571373</v>
      </c>
      <c r="W454" s="61">
        <v>0.27042999265397338</v>
      </c>
      <c r="X454" s="61">
        <v>0</v>
      </c>
      <c r="Y454" s="61">
        <v>1.4370302431403156E-2</v>
      </c>
      <c r="Z454" s="61">
        <v>0</v>
      </c>
      <c r="AA454" s="61">
        <v>0</v>
      </c>
      <c r="AB454" s="61">
        <v>1.3848601634978128</v>
      </c>
      <c r="AC454" s="61">
        <v>0</v>
      </c>
      <c r="AD454" s="61">
        <v>0</v>
      </c>
      <c r="AE454" s="61">
        <v>0</v>
      </c>
      <c r="AF454" s="61">
        <v>0</v>
      </c>
      <c r="AG454" s="61">
        <v>1.9025618711399905E-2</v>
      </c>
      <c r="AH454" s="61">
        <v>0</v>
      </c>
      <c r="AI454" s="61">
        <v>0</v>
      </c>
      <c r="AJ454" s="61">
        <v>0</v>
      </c>
      <c r="AK454" s="61">
        <v>0</v>
      </c>
      <c r="AL454" s="61">
        <v>0.27186239144394142</v>
      </c>
      <c r="AM454" s="61">
        <v>7.3917573392634314E-2</v>
      </c>
      <c r="AN454" s="61">
        <v>0</v>
      </c>
      <c r="AO454" s="61">
        <v>0</v>
      </c>
      <c r="AP454" s="61">
        <v>0</v>
      </c>
      <c r="AQ454" s="61">
        <v>0</v>
      </c>
      <c r="AR454" s="61">
        <v>0</v>
      </c>
      <c r="AS454" s="71"/>
      <c r="AW454" s="60"/>
      <c r="AX454" s="60"/>
      <c r="AY454" s="60"/>
    </row>
    <row r="455" spans="1:51" s="58" customFormat="1" x14ac:dyDescent="0.25">
      <c r="E455" s="58" t="s">
        <v>45</v>
      </c>
      <c r="F455" s="58">
        <v>2010</v>
      </c>
      <c r="I455" s="60">
        <v>2.3061285900333468</v>
      </c>
      <c r="J455" s="60">
        <v>0</v>
      </c>
      <c r="K455" s="60">
        <v>0</v>
      </c>
      <c r="L455" s="60">
        <v>2.7257801307043703</v>
      </c>
      <c r="M455" s="60">
        <v>0</v>
      </c>
      <c r="N455" s="60">
        <v>0</v>
      </c>
      <c r="O455" s="60">
        <v>0</v>
      </c>
      <c r="P455" s="60">
        <v>0</v>
      </c>
      <c r="Q455" s="60">
        <v>5.549610277059398</v>
      </c>
      <c r="R455" s="60">
        <v>0</v>
      </c>
      <c r="S455" s="60">
        <v>0</v>
      </c>
      <c r="T455" s="60">
        <v>2.4164930261544</v>
      </c>
      <c r="U455" s="60">
        <v>0</v>
      </c>
      <c r="V455" s="60">
        <v>2.6154655540530314</v>
      </c>
      <c r="W455" s="60">
        <v>3.5638077791642453</v>
      </c>
      <c r="X455" s="60">
        <v>0</v>
      </c>
      <c r="Y455" s="68">
        <v>2.7257801307043703</v>
      </c>
      <c r="Z455" s="60">
        <v>0</v>
      </c>
      <c r="AA455" s="60">
        <v>0</v>
      </c>
      <c r="AB455" s="60">
        <v>2.9000858129104783</v>
      </c>
      <c r="AC455" s="60">
        <v>0</v>
      </c>
      <c r="AD455" s="60">
        <v>0</v>
      </c>
      <c r="AE455" s="60">
        <v>0</v>
      </c>
      <c r="AF455" s="60">
        <v>2.3061285900333468</v>
      </c>
      <c r="AG455" s="77">
        <v>2.3061285900333468</v>
      </c>
      <c r="AH455" s="60">
        <v>2.2289511565535642</v>
      </c>
      <c r="AI455" s="60">
        <v>0</v>
      </c>
      <c r="AJ455" s="60">
        <v>0</v>
      </c>
      <c r="AK455" s="60">
        <v>0</v>
      </c>
      <c r="AL455" s="60">
        <v>2.3548418399692053</v>
      </c>
      <c r="AM455" s="60">
        <v>2.7255230161576387</v>
      </c>
      <c r="AN455" s="60">
        <v>0</v>
      </c>
      <c r="AO455" s="60">
        <v>0</v>
      </c>
      <c r="AP455" s="60">
        <v>2.7807996283931464</v>
      </c>
      <c r="AQ455" s="60">
        <v>0</v>
      </c>
      <c r="AR455" s="60">
        <v>0</v>
      </c>
      <c r="AS455" s="60"/>
    </row>
    <row r="456" spans="1:51" s="58" customFormat="1" x14ac:dyDescent="0.25">
      <c r="E456" s="58" t="s">
        <v>45</v>
      </c>
      <c r="F456" s="58">
        <v>2020</v>
      </c>
      <c r="H456" s="72"/>
      <c r="I456" s="60">
        <v>2.7939033743229071</v>
      </c>
      <c r="J456" s="60">
        <v>0</v>
      </c>
      <c r="K456" s="60">
        <v>0</v>
      </c>
      <c r="L456" s="60">
        <v>3.317092656086841</v>
      </c>
      <c r="M456" s="60">
        <v>0</v>
      </c>
      <c r="N456" s="60">
        <v>0</v>
      </c>
      <c r="O456" s="60">
        <v>0</v>
      </c>
      <c r="P456" s="60">
        <v>0</v>
      </c>
      <c r="Q456" s="60">
        <v>6.7766825736023888</v>
      </c>
      <c r="R456" s="60">
        <v>0</v>
      </c>
      <c r="S456" s="60">
        <v>0</v>
      </c>
      <c r="T456" s="60">
        <v>2.9097702677805262</v>
      </c>
      <c r="U456" s="60">
        <v>0</v>
      </c>
      <c r="V456" s="60">
        <v>3.1481615257559525</v>
      </c>
      <c r="W456" s="60">
        <v>4.3416976682002506</v>
      </c>
      <c r="X456" s="60">
        <v>0</v>
      </c>
      <c r="Y456" s="68">
        <v>3.317092656086841</v>
      </c>
      <c r="Z456" s="60">
        <v>0</v>
      </c>
      <c r="AA456" s="60">
        <v>0</v>
      </c>
      <c r="AB456" s="60">
        <v>3.4915838839300464</v>
      </c>
      <c r="AC456" s="60">
        <v>0</v>
      </c>
      <c r="AD456" s="60">
        <v>0</v>
      </c>
      <c r="AE456" s="60">
        <v>0</v>
      </c>
      <c r="AF456" s="60">
        <v>2.7939033743229071</v>
      </c>
      <c r="AG456" s="77">
        <v>2.7939033743229071</v>
      </c>
      <c r="AH456" s="60">
        <v>2.5196839161040288</v>
      </c>
      <c r="AI456" s="60">
        <v>0</v>
      </c>
      <c r="AJ456" s="60">
        <v>0</v>
      </c>
      <c r="AK456" s="60">
        <v>0</v>
      </c>
      <c r="AL456" s="60">
        <v>2.8483544913567016</v>
      </c>
      <c r="AM456" s="60">
        <v>2.7934983918417378</v>
      </c>
      <c r="AN456" s="60">
        <v>0</v>
      </c>
      <c r="AO456" s="60">
        <v>0</v>
      </c>
      <c r="AP456" s="60">
        <v>3.3719966446584122</v>
      </c>
      <c r="AQ456" s="60">
        <v>0</v>
      </c>
      <c r="AR456" s="60">
        <v>0</v>
      </c>
      <c r="AS456" s="60"/>
    </row>
    <row r="457" spans="1:51" s="58" customFormat="1" x14ac:dyDescent="0.25">
      <c r="E457" s="58" t="s">
        <v>45</v>
      </c>
      <c r="F457" s="58">
        <v>2030</v>
      </c>
      <c r="H457" s="72"/>
      <c r="I457" s="60">
        <v>0</v>
      </c>
      <c r="J457" s="60">
        <v>0</v>
      </c>
      <c r="K457" s="60">
        <v>0</v>
      </c>
      <c r="L457" s="60">
        <v>3.0436437599169426</v>
      </c>
      <c r="M457" s="60">
        <v>0</v>
      </c>
      <c r="N457" s="60">
        <v>0</v>
      </c>
      <c r="O457" s="60">
        <v>0</v>
      </c>
      <c r="P457" s="60">
        <v>0</v>
      </c>
      <c r="Q457" s="60">
        <v>0</v>
      </c>
      <c r="R457" s="60">
        <v>0</v>
      </c>
      <c r="S457" s="60">
        <v>0</v>
      </c>
      <c r="T457" s="60">
        <v>2.6376715948302678</v>
      </c>
      <c r="U457" s="60">
        <v>0</v>
      </c>
      <c r="V457" s="60">
        <v>2.7908661717798591</v>
      </c>
      <c r="W457" s="60">
        <v>3.8857879074375647</v>
      </c>
      <c r="X457" s="60">
        <v>0</v>
      </c>
      <c r="Y457" s="68">
        <v>3.0436437599169426</v>
      </c>
      <c r="Z457" s="60">
        <v>0</v>
      </c>
      <c r="AA457" s="60">
        <v>0</v>
      </c>
      <c r="AB457" s="60">
        <v>3.1887749483580392</v>
      </c>
      <c r="AC457" s="60">
        <v>0</v>
      </c>
      <c r="AD457" s="60">
        <v>0</v>
      </c>
      <c r="AE457" s="60">
        <v>0</v>
      </c>
      <c r="AF457" s="60">
        <v>0</v>
      </c>
      <c r="AG457" s="77">
        <v>2.7939033743229071</v>
      </c>
      <c r="AH457" s="60">
        <v>0</v>
      </c>
      <c r="AI457" s="60">
        <v>0</v>
      </c>
      <c r="AJ457" s="60">
        <v>0</v>
      </c>
      <c r="AK457" s="60">
        <v>0</v>
      </c>
      <c r="AL457" s="60">
        <v>2.5304365400244633</v>
      </c>
      <c r="AM457" s="60">
        <v>2.6816358141996059</v>
      </c>
      <c r="AN457" s="60">
        <v>0</v>
      </c>
      <c r="AO457" s="60">
        <v>0</v>
      </c>
      <c r="AP457" s="60">
        <v>0</v>
      </c>
      <c r="AQ457" s="60">
        <v>0</v>
      </c>
      <c r="AR457" s="60">
        <v>0</v>
      </c>
      <c r="AS457" s="60"/>
    </row>
    <row r="458" spans="1:51" s="58" customFormat="1" x14ac:dyDescent="0.25">
      <c r="E458" s="58" t="s">
        <v>45</v>
      </c>
      <c r="F458" s="58">
        <v>2040</v>
      </c>
      <c r="H458" s="72"/>
      <c r="I458" s="60">
        <v>0</v>
      </c>
      <c r="J458" s="60">
        <v>0</v>
      </c>
      <c r="K458" s="60">
        <v>0</v>
      </c>
      <c r="L458" s="60">
        <v>2.8027475297619846</v>
      </c>
      <c r="M458" s="60">
        <v>0</v>
      </c>
      <c r="N458" s="60">
        <v>0</v>
      </c>
      <c r="O458" s="60">
        <v>0</v>
      </c>
      <c r="P458" s="60">
        <v>0</v>
      </c>
      <c r="Q458" s="60">
        <v>0</v>
      </c>
      <c r="R458" s="60">
        <v>0</v>
      </c>
      <c r="S458" s="60">
        <v>0</v>
      </c>
      <c r="T458" s="60">
        <v>2.4101727378339071</v>
      </c>
      <c r="U458" s="60">
        <v>0</v>
      </c>
      <c r="V458" s="60">
        <v>2.546174236025716</v>
      </c>
      <c r="W458" s="60">
        <v>3.5347872060990388</v>
      </c>
      <c r="X458" s="60">
        <v>0</v>
      </c>
      <c r="Y458" s="68">
        <v>2.8027475297619846</v>
      </c>
      <c r="Z458" s="60">
        <v>0</v>
      </c>
      <c r="AA458" s="60">
        <v>0</v>
      </c>
      <c r="AB458" s="60">
        <v>2.9107156343074854</v>
      </c>
      <c r="AC458" s="60">
        <v>0</v>
      </c>
      <c r="AD458" s="60">
        <v>0</v>
      </c>
      <c r="AE458" s="60">
        <v>0</v>
      </c>
      <c r="AF458" s="60">
        <v>0</v>
      </c>
      <c r="AG458" s="77">
        <v>2.7939033743229071</v>
      </c>
      <c r="AH458" s="60">
        <v>0</v>
      </c>
      <c r="AI458" s="60">
        <v>0</v>
      </c>
      <c r="AJ458" s="60">
        <v>0</v>
      </c>
      <c r="AK458" s="60">
        <v>0</v>
      </c>
      <c r="AL458" s="60">
        <v>2.3037394268786393</v>
      </c>
      <c r="AM458" s="60">
        <v>2.5538499670407364</v>
      </c>
      <c r="AN458" s="60">
        <v>0</v>
      </c>
      <c r="AO458" s="60">
        <v>0</v>
      </c>
      <c r="AP458" s="60">
        <v>0</v>
      </c>
      <c r="AQ458" s="60">
        <v>0</v>
      </c>
      <c r="AR458" s="60">
        <v>0</v>
      </c>
      <c r="AS458" s="60"/>
    </row>
    <row r="459" spans="1:51" s="58" customFormat="1" x14ac:dyDescent="0.25">
      <c r="E459" s="58" t="s">
        <v>45</v>
      </c>
      <c r="F459" s="58">
        <v>2050</v>
      </c>
      <c r="H459" s="72"/>
      <c r="I459" s="60">
        <v>0</v>
      </c>
      <c r="J459" s="60">
        <v>0</v>
      </c>
      <c r="K459" s="60">
        <v>0</v>
      </c>
      <c r="L459" s="60">
        <v>2.5581350778109071</v>
      </c>
      <c r="M459" s="60">
        <v>0</v>
      </c>
      <c r="N459" s="60">
        <v>0</v>
      </c>
      <c r="O459" s="60">
        <v>0</v>
      </c>
      <c r="P459" s="60">
        <v>0</v>
      </c>
      <c r="Q459" s="60">
        <v>0</v>
      </c>
      <c r="R459" s="60">
        <v>0</v>
      </c>
      <c r="S459" s="60">
        <v>0</v>
      </c>
      <c r="T459" s="60">
        <v>2.2065351986514514</v>
      </c>
      <c r="U459" s="60">
        <v>0</v>
      </c>
      <c r="V459" s="60">
        <v>2.3259054774167152</v>
      </c>
      <c r="W459" s="60">
        <v>3.2246356056993846</v>
      </c>
      <c r="X459" s="60">
        <v>0</v>
      </c>
      <c r="Y459" s="68">
        <v>2.5581350778109071</v>
      </c>
      <c r="Z459" s="60">
        <v>0</v>
      </c>
      <c r="AA459" s="60">
        <v>0</v>
      </c>
      <c r="AB459" s="60">
        <v>2.6619798300531547</v>
      </c>
      <c r="AC459" s="60">
        <v>0</v>
      </c>
      <c r="AD459" s="60">
        <v>0</v>
      </c>
      <c r="AE459" s="60">
        <v>0</v>
      </c>
      <c r="AF459" s="60">
        <v>0</v>
      </c>
      <c r="AG459" s="77">
        <v>2.7939033743229071</v>
      </c>
      <c r="AH459" s="60">
        <v>0</v>
      </c>
      <c r="AI459" s="60">
        <v>0</v>
      </c>
      <c r="AJ459" s="60">
        <v>0</v>
      </c>
      <c r="AK459" s="60">
        <v>0</v>
      </c>
      <c r="AL459" s="60">
        <v>2.0997387116949202</v>
      </c>
      <c r="AM459" s="60">
        <v>2.481539071679487</v>
      </c>
      <c r="AN459" s="60">
        <v>0</v>
      </c>
      <c r="AO459" s="60">
        <v>0</v>
      </c>
      <c r="AP459" s="60">
        <v>0</v>
      </c>
      <c r="AQ459" s="60">
        <v>0</v>
      </c>
      <c r="AR459" s="60">
        <v>0</v>
      </c>
      <c r="AS459" s="60"/>
    </row>
    <row r="460" spans="1:51" s="58" customFormat="1" x14ac:dyDescent="0.25">
      <c r="B460" s="58" t="s">
        <v>46</v>
      </c>
    </row>
    <row r="461" spans="1:51" s="58" customFormat="1" x14ac:dyDescent="0.25">
      <c r="A461" s="58" t="s">
        <v>126</v>
      </c>
      <c r="B461" s="58" t="s">
        <v>42</v>
      </c>
      <c r="C461" s="58" t="s">
        <v>40</v>
      </c>
      <c r="E461" s="58" t="s">
        <v>41</v>
      </c>
      <c r="F461" s="58">
        <v>2010</v>
      </c>
      <c r="I461" s="60">
        <v>0.77970937700535592</v>
      </c>
      <c r="J461" s="60">
        <v>3.9888461880272228</v>
      </c>
      <c r="K461" s="60">
        <v>1.2088555536954726</v>
      </c>
      <c r="L461" s="60">
        <v>2.8047291397867768</v>
      </c>
      <c r="M461" s="60">
        <v>1.9159844869828619</v>
      </c>
      <c r="N461" s="60">
        <v>0</v>
      </c>
      <c r="O461" s="60">
        <v>0</v>
      </c>
      <c r="P461" s="60">
        <v>1.6864621866064524</v>
      </c>
      <c r="Q461" s="60">
        <v>7.5766274742419011</v>
      </c>
      <c r="R461" s="60">
        <v>0</v>
      </c>
      <c r="S461" s="60">
        <v>0</v>
      </c>
      <c r="T461" s="60">
        <v>5.8246236041700588</v>
      </c>
      <c r="U461" s="60">
        <v>0</v>
      </c>
      <c r="V461" s="60">
        <v>24.441850362047269</v>
      </c>
      <c r="W461" s="60">
        <v>3.0120743212580106</v>
      </c>
      <c r="X461" s="60">
        <v>4.768430844233472</v>
      </c>
      <c r="Y461" s="60">
        <v>14.331945800693759</v>
      </c>
      <c r="Z461" s="60">
        <v>0</v>
      </c>
      <c r="AA461" s="60">
        <v>0</v>
      </c>
      <c r="AB461" s="60">
        <v>15.826309344523521</v>
      </c>
      <c r="AC461" s="60">
        <v>0.12867437380458974</v>
      </c>
      <c r="AD461" s="60">
        <v>4.6029605252881712E-3</v>
      </c>
      <c r="AE461" s="60">
        <v>0</v>
      </c>
      <c r="AF461" s="60">
        <v>2.73500983888121E-2</v>
      </c>
      <c r="AG461" s="60">
        <v>0.29111120244424593</v>
      </c>
      <c r="AH461" s="60">
        <v>0</v>
      </c>
      <c r="AI461" s="60">
        <v>0.52078804790566036</v>
      </c>
      <c r="AJ461" s="60">
        <v>0</v>
      </c>
      <c r="AK461" s="60">
        <v>4.0862942075906981</v>
      </c>
      <c r="AL461" s="60">
        <v>1.0622576767927114</v>
      </c>
      <c r="AM461" s="60">
        <v>17.556908640971223</v>
      </c>
      <c r="AN461" s="60">
        <v>13.425277889079892</v>
      </c>
      <c r="AO461" s="60">
        <v>1.7902703859612581E-2</v>
      </c>
      <c r="AP461" s="60">
        <v>0.5324326849762997</v>
      </c>
      <c r="AQ461" s="60">
        <v>2.0407421353137591</v>
      </c>
      <c r="AR461" s="60">
        <v>0</v>
      </c>
      <c r="AS461" s="60"/>
    </row>
    <row r="462" spans="1:51" s="58" customFormat="1" x14ac:dyDescent="0.25">
      <c r="A462" s="58" t="s">
        <v>126</v>
      </c>
      <c r="B462" s="58" t="s">
        <v>42</v>
      </c>
      <c r="C462" s="58" t="s">
        <v>40</v>
      </c>
      <c r="E462" s="58" t="s">
        <v>41</v>
      </c>
      <c r="F462" s="58">
        <v>2020</v>
      </c>
      <c r="H462" s="74"/>
      <c r="I462" s="60">
        <v>0.32496864718127189</v>
      </c>
      <c r="J462" s="60">
        <v>2.195826068411741</v>
      </c>
      <c r="K462" s="60">
        <v>0.9321208925157386</v>
      </c>
      <c r="L462" s="60">
        <v>2.179361217963057</v>
      </c>
      <c r="M462" s="60">
        <v>1.0928831005958282</v>
      </c>
      <c r="N462" s="60">
        <v>0</v>
      </c>
      <c r="O462" s="60">
        <v>0</v>
      </c>
      <c r="P462" s="60">
        <v>1.6573629860617647</v>
      </c>
      <c r="Q462" s="60">
        <v>5.6890206373504135</v>
      </c>
      <c r="R462" s="60">
        <v>0</v>
      </c>
      <c r="S462" s="60">
        <v>0</v>
      </c>
      <c r="T462" s="60">
        <v>2.8163762091723887</v>
      </c>
      <c r="U462" s="60">
        <v>0</v>
      </c>
      <c r="V462" s="60">
        <v>15.765253286879641</v>
      </c>
      <c r="W462" s="60">
        <v>2.0604467356068987</v>
      </c>
      <c r="X462" s="60">
        <v>2.7685981612293675</v>
      </c>
      <c r="Y462" s="60">
        <v>9.7450052578579935</v>
      </c>
      <c r="Z462" s="60">
        <v>0</v>
      </c>
      <c r="AA462" s="60">
        <v>0</v>
      </c>
      <c r="AB462" s="60">
        <v>9.6589607073671484</v>
      </c>
      <c r="AC462" s="60">
        <v>0.10322909643915322</v>
      </c>
      <c r="AD462" s="60">
        <v>3.0498295989764609E-3</v>
      </c>
      <c r="AE462" s="60">
        <v>0</v>
      </c>
      <c r="AF462" s="60">
        <v>1.2328170323014863E-2</v>
      </c>
      <c r="AG462" s="60">
        <v>0.14886314319111663</v>
      </c>
      <c r="AH462" s="60">
        <v>0</v>
      </c>
      <c r="AI462" s="60">
        <v>0.22705191863384466</v>
      </c>
      <c r="AJ462" s="60">
        <v>0</v>
      </c>
      <c r="AK462" s="60">
        <v>3.224654237246662</v>
      </c>
      <c r="AL462" s="60">
        <v>0.46633053715169287</v>
      </c>
      <c r="AM462" s="60">
        <v>11.412095621665699</v>
      </c>
      <c r="AN462" s="60">
        <v>7.8290797335179851</v>
      </c>
      <c r="AO462" s="60">
        <v>1.7401856157746372E-2</v>
      </c>
      <c r="AP462" s="60">
        <v>0.34991499438216211</v>
      </c>
      <c r="AQ462" s="60">
        <v>1.3886244922400219</v>
      </c>
      <c r="AR462" s="60">
        <v>0</v>
      </c>
      <c r="AS462" s="60"/>
      <c r="AV462" s="60"/>
    </row>
    <row r="463" spans="1:51" s="58" customFormat="1" x14ac:dyDescent="0.25">
      <c r="A463" s="58" t="s">
        <v>126</v>
      </c>
      <c r="B463" s="58" t="s">
        <v>42</v>
      </c>
      <c r="C463" s="58" t="s">
        <v>40</v>
      </c>
      <c r="E463" s="58" t="s">
        <v>41</v>
      </c>
      <c r="F463" s="58">
        <v>2030</v>
      </c>
      <c r="H463" s="74"/>
      <c r="I463" s="60">
        <v>0.26273815438908105</v>
      </c>
      <c r="J463" s="60">
        <v>1.8990139315724273</v>
      </c>
      <c r="K463" s="60">
        <v>0.64345016254546994</v>
      </c>
      <c r="L463" s="60">
        <v>1.7976354197261359</v>
      </c>
      <c r="M463" s="60">
        <v>0.85005411304503475</v>
      </c>
      <c r="N463" s="60">
        <v>0</v>
      </c>
      <c r="O463" s="60">
        <v>0</v>
      </c>
      <c r="P463" s="60">
        <v>0.98224634321011195</v>
      </c>
      <c r="Q463" s="60">
        <v>4.8742367413188141</v>
      </c>
      <c r="R463" s="60">
        <v>0</v>
      </c>
      <c r="S463" s="60">
        <v>0</v>
      </c>
      <c r="T463" s="60">
        <v>2.7110526461410269</v>
      </c>
      <c r="U463" s="60">
        <v>0</v>
      </c>
      <c r="V463" s="60">
        <v>13.019353382806122</v>
      </c>
      <c r="W463" s="60">
        <v>1.8849347389736157</v>
      </c>
      <c r="X463" s="60">
        <v>2.3810127797622531</v>
      </c>
      <c r="Y463" s="60">
        <v>8.1775805283837251</v>
      </c>
      <c r="Z463" s="60">
        <v>0</v>
      </c>
      <c r="AA463" s="60">
        <v>0</v>
      </c>
      <c r="AB463" s="60">
        <v>8.4640225105068545</v>
      </c>
      <c r="AC463" s="60">
        <v>0.12053400822870584</v>
      </c>
      <c r="AD463" s="60">
        <v>1.8091743366709151E-3</v>
      </c>
      <c r="AE463" s="60">
        <v>0</v>
      </c>
      <c r="AF463" s="60">
        <v>9.2969408913003652E-3</v>
      </c>
      <c r="AG463" s="60">
        <v>0.1184375770377392</v>
      </c>
      <c r="AH463" s="60">
        <v>0</v>
      </c>
      <c r="AI463" s="60">
        <v>0.33446400772619583</v>
      </c>
      <c r="AJ463" s="60">
        <v>0</v>
      </c>
      <c r="AK463" s="60">
        <v>1.8493033844903286</v>
      </c>
      <c r="AL463" s="60">
        <v>0.40870174608564136</v>
      </c>
      <c r="AM463" s="60">
        <v>8.9294568875133216</v>
      </c>
      <c r="AN463" s="60">
        <v>6.355485241947628</v>
      </c>
      <c r="AO463" s="60">
        <v>1.3262775394121866E-2</v>
      </c>
      <c r="AP463" s="60">
        <v>0.22575046079559929</v>
      </c>
      <c r="AQ463" s="60">
        <v>1.1424887587503123</v>
      </c>
      <c r="AR463" s="60">
        <v>0</v>
      </c>
      <c r="AS463" s="60"/>
      <c r="AW463" s="60"/>
    </row>
    <row r="464" spans="1:51" s="58" customFormat="1" x14ac:dyDescent="0.25">
      <c r="A464" s="58" t="s">
        <v>126</v>
      </c>
      <c r="B464" s="58" t="s">
        <v>42</v>
      </c>
      <c r="C464" s="58" t="s">
        <v>40</v>
      </c>
      <c r="E464" s="58" t="s">
        <v>41</v>
      </c>
      <c r="F464" s="58">
        <v>2040</v>
      </c>
      <c r="H464" s="74"/>
      <c r="I464" s="60">
        <v>0.19279357258251503</v>
      </c>
      <c r="J464" s="60">
        <v>1.4620937440316915</v>
      </c>
      <c r="K464" s="60">
        <v>0.48522155217408586</v>
      </c>
      <c r="L464" s="60">
        <v>1.2444219307564197</v>
      </c>
      <c r="M464" s="60">
        <v>0.68952377703672318</v>
      </c>
      <c r="N464" s="60">
        <v>0</v>
      </c>
      <c r="O464" s="60">
        <v>0</v>
      </c>
      <c r="P464" s="60">
        <v>0.56625985893813946</v>
      </c>
      <c r="Q464" s="60">
        <v>3.5020659687802596</v>
      </c>
      <c r="R464" s="60">
        <v>0</v>
      </c>
      <c r="S464" s="60">
        <v>0</v>
      </c>
      <c r="T464" s="60">
        <v>1.9984404076720645</v>
      </c>
      <c r="U464" s="60">
        <v>0</v>
      </c>
      <c r="V464" s="60">
        <v>9.8058110862439651</v>
      </c>
      <c r="W464" s="60">
        <v>1.5356810889631456</v>
      </c>
      <c r="X464" s="60">
        <v>1.9092672949993614</v>
      </c>
      <c r="Y464" s="60">
        <v>6.4779334714815313</v>
      </c>
      <c r="Z464" s="60">
        <v>0</v>
      </c>
      <c r="AA464" s="60">
        <v>0</v>
      </c>
      <c r="AB464" s="60">
        <v>6.3337834327267366</v>
      </c>
      <c r="AC464" s="60">
        <v>0.10628494903260843</v>
      </c>
      <c r="AD464" s="60">
        <v>1.1968260583978261E-3</v>
      </c>
      <c r="AE464" s="60">
        <v>0</v>
      </c>
      <c r="AF464" s="60">
        <v>9.024523143467425E-3</v>
      </c>
      <c r="AG464" s="60">
        <v>0.10549224500329858</v>
      </c>
      <c r="AH464" s="60">
        <v>0</v>
      </c>
      <c r="AI464" s="60">
        <v>0.48137548865407098</v>
      </c>
      <c r="AJ464" s="60">
        <v>0</v>
      </c>
      <c r="AK464" s="60">
        <v>0.75435182742459783</v>
      </c>
      <c r="AL464" s="60">
        <v>0.29583049432738695</v>
      </c>
      <c r="AM464" s="60">
        <v>7.0748478393720013</v>
      </c>
      <c r="AN464" s="60">
        <v>5.4625835915718781</v>
      </c>
      <c r="AO464" s="60">
        <v>9.2690635029232943E-3</v>
      </c>
      <c r="AP464" s="60">
        <v>0.13933178531691598</v>
      </c>
      <c r="AQ464" s="60">
        <v>0.90918911852732465</v>
      </c>
      <c r="AR464" s="60">
        <v>0</v>
      </c>
      <c r="AS464" s="60"/>
      <c r="AW464" s="60"/>
      <c r="AX464" s="60"/>
    </row>
    <row r="465" spans="1:51" s="58" customFormat="1" x14ac:dyDescent="0.25">
      <c r="A465" s="58" t="s">
        <v>126</v>
      </c>
      <c r="B465" s="58" t="s">
        <v>42</v>
      </c>
      <c r="C465" s="58" t="s">
        <v>40</v>
      </c>
      <c r="E465" s="59" t="s">
        <v>41</v>
      </c>
      <c r="F465" s="59">
        <v>2050</v>
      </c>
      <c r="G465" s="59"/>
      <c r="H465" s="75"/>
      <c r="I465" s="61">
        <v>0.1315474662403239</v>
      </c>
      <c r="J465" s="61">
        <v>1.0537322571040806</v>
      </c>
      <c r="K465" s="61">
        <v>0.34176223073384687</v>
      </c>
      <c r="L465" s="61">
        <v>0.78805164429894814</v>
      </c>
      <c r="M465" s="61">
        <v>0.52425319772806378</v>
      </c>
      <c r="N465" s="61">
        <v>0</v>
      </c>
      <c r="O465" s="61">
        <v>0</v>
      </c>
      <c r="P465" s="61">
        <v>0.26004198248114191</v>
      </c>
      <c r="Q465" s="61">
        <v>2.3285569083791002</v>
      </c>
      <c r="R465" s="61">
        <v>0</v>
      </c>
      <c r="S465" s="61">
        <v>0</v>
      </c>
      <c r="T465" s="61">
        <v>1.3710290238234806</v>
      </c>
      <c r="U465" s="61">
        <v>0</v>
      </c>
      <c r="V465" s="61">
        <v>6.897104599682268</v>
      </c>
      <c r="W465" s="61">
        <v>1.1725607900605481</v>
      </c>
      <c r="X465" s="61">
        <v>1.4352932746416898</v>
      </c>
      <c r="Y465" s="61">
        <v>4.810351890192063</v>
      </c>
      <c r="Z465" s="61">
        <v>0</v>
      </c>
      <c r="AA465" s="61">
        <v>0</v>
      </c>
      <c r="AB465" s="61">
        <v>4.4222616427859913</v>
      </c>
      <c r="AC465" s="61">
        <v>8.7107018611689152E-2</v>
      </c>
      <c r="AD465" s="61">
        <v>7.0973448559419024E-4</v>
      </c>
      <c r="AE465" s="61">
        <v>0</v>
      </c>
      <c r="AF465" s="61">
        <v>7.9586201804209139E-3</v>
      </c>
      <c r="AG465" s="61">
        <v>8.7175821282304333E-2</v>
      </c>
      <c r="AH465" s="61">
        <v>0</v>
      </c>
      <c r="AI465" s="61">
        <v>0.52138482834538902</v>
      </c>
      <c r="AJ465" s="61">
        <v>0</v>
      </c>
      <c r="AK465" s="61">
        <v>2.1945710442699717E-2</v>
      </c>
      <c r="AL465" s="61">
        <v>0.19852469383969565</v>
      </c>
      <c r="AM465" s="61">
        <v>5.2545976265500096</v>
      </c>
      <c r="AN465" s="61">
        <v>4.3805842421892383</v>
      </c>
      <c r="AO465" s="61">
        <v>5.9459300179118182E-3</v>
      </c>
      <c r="AP465" s="61">
        <v>7.3547401498014434E-2</v>
      </c>
      <c r="AQ465" s="61">
        <v>0.67829042254079941</v>
      </c>
      <c r="AR465" s="61">
        <v>0</v>
      </c>
      <c r="AS465" s="71"/>
      <c r="AW465" s="60"/>
      <c r="AX465" s="60"/>
      <c r="AY465" s="60"/>
    </row>
    <row r="466" spans="1:51" s="58" customFormat="1" x14ac:dyDescent="0.25">
      <c r="E466" s="58" t="s">
        <v>45</v>
      </c>
      <c r="F466" s="58">
        <v>2010</v>
      </c>
      <c r="I466" s="60">
        <v>1.8070944382521554</v>
      </c>
      <c r="J466" s="60">
        <v>10.931197049464263</v>
      </c>
      <c r="K466" s="60">
        <v>5.1757260544942074</v>
      </c>
      <c r="L466" s="60">
        <v>2.9322845179665871</v>
      </c>
      <c r="M466" s="60">
        <v>2.6172828100305101</v>
      </c>
      <c r="N466" s="60">
        <v>11.164722537183817</v>
      </c>
      <c r="O466" s="60">
        <v>0</v>
      </c>
      <c r="P466" s="60">
        <v>4.5138814563201786</v>
      </c>
      <c r="Q466" s="60">
        <v>5.8718731124535521</v>
      </c>
      <c r="R466" s="60">
        <v>4.8640285901512241</v>
      </c>
      <c r="S466" s="60">
        <v>2.8621895349329685</v>
      </c>
      <c r="T466" s="60">
        <v>2.590195934964318</v>
      </c>
      <c r="U466" s="60">
        <v>4.7478069873826003</v>
      </c>
      <c r="V466" s="60">
        <v>2.7933752084338681</v>
      </c>
      <c r="W466" s="60">
        <v>3.8400293535809635</v>
      </c>
      <c r="X466" s="60">
        <v>3.2023357928277951</v>
      </c>
      <c r="Y466" s="60">
        <v>3.6714461480187439</v>
      </c>
      <c r="Z466" s="60">
        <v>1.9400286397054816</v>
      </c>
      <c r="AA466" s="60">
        <v>0</v>
      </c>
      <c r="AB466" s="60">
        <v>3.1033983904293989</v>
      </c>
      <c r="AC466" s="60">
        <v>2.8359112455229596</v>
      </c>
      <c r="AD466" s="60">
        <v>7.3037801639168221</v>
      </c>
      <c r="AE466" s="60">
        <v>0</v>
      </c>
      <c r="AF466" s="60">
        <v>1.8070944382521557</v>
      </c>
      <c r="AG466" s="68">
        <v>3.2023357928277951</v>
      </c>
      <c r="AH466" s="60">
        <v>2.4203257508031122</v>
      </c>
      <c r="AI466" s="60">
        <v>6.7348416690327255</v>
      </c>
      <c r="AJ466" s="60">
        <v>4.3103378965347501</v>
      </c>
      <c r="AK466" s="60">
        <v>2.8545072030331724</v>
      </c>
      <c r="AL466" s="60">
        <v>2.5288161182474713</v>
      </c>
      <c r="AM466" s="60">
        <v>2.9170336922675495</v>
      </c>
      <c r="AN466" s="60">
        <v>3.5696765969763793</v>
      </c>
      <c r="AO466" s="60">
        <v>4.7782419028150791</v>
      </c>
      <c r="AP466" s="60">
        <v>2.9812528701000778</v>
      </c>
      <c r="AQ466" s="60">
        <v>4.8666485563551944</v>
      </c>
      <c r="AR466" s="60">
        <v>5.17978200632884</v>
      </c>
      <c r="AS466" s="60"/>
    </row>
    <row r="467" spans="1:51" s="58" customFormat="1" x14ac:dyDescent="0.25">
      <c r="E467" s="58" t="s">
        <v>45</v>
      </c>
      <c r="F467" s="58">
        <v>2020</v>
      </c>
      <c r="H467" s="72"/>
      <c r="I467" s="60">
        <v>2.1789742343500862</v>
      </c>
      <c r="J467" s="60">
        <v>13.492944045378154</v>
      </c>
      <c r="K467" s="60">
        <v>6.332873068492515</v>
      </c>
      <c r="L467" s="60">
        <v>3.5743984983269703</v>
      </c>
      <c r="M467" s="60">
        <v>3.186425861865779</v>
      </c>
      <c r="N467" s="60">
        <v>13.726707167854043</v>
      </c>
      <c r="O467" s="60">
        <v>0</v>
      </c>
      <c r="P467" s="60">
        <v>5.5356920087175343</v>
      </c>
      <c r="Q467" s="60">
        <v>7.2022959581776957</v>
      </c>
      <c r="R467" s="60">
        <v>5.9134934570388165</v>
      </c>
      <c r="S467" s="60">
        <v>3.4819888165079229</v>
      </c>
      <c r="T467" s="60">
        <v>3.1259211742546937</v>
      </c>
      <c r="U467" s="60">
        <v>5.7972861094273078</v>
      </c>
      <c r="V467" s="60">
        <v>3.3716568036693517</v>
      </c>
      <c r="W467" s="60">
        <v>4.6847522275087945</v>
      </c>
      <c r="X467" s="60">
        <v>3.5806879001011556</v>
      </c>
      <c r="Y467" s="60">
        <v>4.4895247807203704</v>
      </c>
      <c r="Z467" s="60">
        <v>2.309665483163843</v>
      </c>
      <c r="AA467" s="60">
        <v>0</v>
      </c>
      <c r="AB467" s="60">
        <v>3.7452122120358742</v>
      </c>
      <c r="AC467" s="60">
        <v>3.455688395401221</v>
      </c>
      <c r="AD467" s="60">
        <v>8.203197092282883</v>
      </c>
      <c r="AE467" s="60">
        <v>0</v>
      </c>
      <c r="AF467" s="60">
        <v>2.1789742343500862</v>
      </c>
      <c r="AG467" s="68">
        <v>3.5806879001011556</v>
      </c>
      <c r="AH467" s="60">
        <v>2.7360204139513442</v>
      </c>
      <c r="AI467" s="60">
        <v>8.2648680905397498</v>
      </c>
      <c r="AJ467" s="60">
        <v>5.3598114713432139</v>
      </c>
      <c r="AK467" s="60">
        <v>3.4742726803625965</v>
      </c>
      <c r="AL467" s="60">
        <v>3.0639745212738929</v>
      </c>
      <c r="AM467" s="60">
        <v>3.5591341938005736</v>
      </c>
      <c r="AN467" s="60">
        <v>4.3707068317202085</v>
      </c>
      <c r="AO467" s="60">
        <v>5.8180930024915236</v>
      </c>
      <c r="AP467" s="60">
        <v>3.6233233557973437</v>
      </c>
      <c r="AQ467" s="60">
        <v>5.9740105356572446</v>
      </c>
      <c r="AR467" s="60">
        <v>6.2954704515503348</v>
      </c>
      <c r="AS467" s="60"/>
    </row>
    <row r="468" spans="1:51" s="58" customFormat="1" x14ac:dyDescent="0.25">
      <c r="E468" s="58" t="s">
        <v>45</v>
      </c>
      <c r="F468" s="58">
        <v>2030</v>
      </c>
      <c r="H468" s="72"/>
      <c r="I468" s="60">
        <v>1.9887798262194056</v>
      </c>
      <c r="J468" s="60">
        <v>12.1264003491296</v>
      </c>
      <c r="K468" s="60">
        <v>5.770764408159506</v>
      </c>
      <c r="L468" s="60">
        <v>3.2203112468057267</v>
      </c>
      <c r="M468" s="60">
        <v>2.8954862909835288</v>
      </c>
      <c r="N468" s="60">
        <v>12.417763027178129</v>
      </c>
      <c r="O468" s="60">
        <v>0</v>
      </c>
      <c r="P468" s="60">
        <v>5.0251562295686192</v>
      </c>
      <c r="Q468" s="60">
        <v>6.4733748596440268</v>
      </c>
      <c r="R468" s="60">
        <v>0</v>
      </c>
      <c r="S468" s="60">
        <v>0</v>
      </c>
      <c r="T468" s="60">
        <v>2.7821911043561638</v>
      </c>
      <c r="U468" s="60">
        <v>0</v>
      </c>
      <c r="V468" s="60">
        <v>3.0382545194611517</v>
      </c>
      <c r="W468" s="60">
        <v>4.1885621998157907</v>
      </c>
      <c r="X468" s="60">
        <v>3.2120038060151419</v>
      </c>
      <c r="Y468" s="60">
        <v>4.0371043652962726</v>
      </c>
      <c r="Z468" s="60">
        <v>0</v>
      </c>
      <c r="AA468" s="60">
        <v>0</v>
      </c>
      <c r="AB468" s="60">
        <v>3.3470931591493063</v>
      </c>
      <c r="AC468" s="60">
        <v>3.0810750158097489</v>
      </c>
      <c r="AD468" s="60">
        <v>7.5015566945225443</v>
      </c>
      <c r="AE468" s="60">
        <v>0</v>
      </c>
      <c r="AF468" s="68">
        <v>3.2120038060151419</v>
      </c>
      <c r="AG468" s="68">
        <v>3.2120038060151419</v>
      </c>
      <c r="AH468" s="60">
        <v>0</v>
      </c>
      <c r="AI468" s="60">
        <v>7.3929775683604406</v>
      </c>
      <c r="AJ468" s="60">
        <v>4.8238303242088918</v>
      </c>
      <c r="AK468" s="60">
        <v>3.2000397368350675</v>
      </c>
      <c r="AL468" s="60">
        <v>2.7613695979406145</v>
      </c>
      <c r="AM468" s="60">
        <v>3.2200515023890421</v>
      </c>
      <c r="AN468" s="60">
        <v>3.9613391638525153</v>
      </c>
      <c r="AO468" s="60">
        <v>5.2323075051930914</v>
      </c>
      <c r="AP468" s="60">
        <v>3.3464703634436548</v>
      </c>
      <c r="AQ468" s="60">
        <v>5.3825512684084815</v>
      </c>
      <c r="AR468" s="60">
        <v>0</v>
      </c>
      <c r="AS468" s="60"/>
    </row>
    <row r="469" spans="1:51" s="58" customFormat="1" x14ac:dyDescent="0.25">
      <c r="E469" s="58" t="s">
        <v>45</v>
      </c>
      <c r="F469" s="58">
        <v>2040</v>
      </c>
      <c r="H469" s="72"/>
      <c r="I469" s="60">
        <v>1.817856704495469</v>
      </c>
      <c r="J469" s="60">
        <v>10.934678841754979</v>
      </c>
      <c r="K469" s="60">
        <v>5.2137824911069135</v>
      </c>
      <c r="L469" s="60">
        <v>2.9430699527961468</v>
      </c>
      <c r="M469" s="60">
        <v>2.6338925227831798</v>
      </c>
      <c r="N469" s="60">
        <v>11.240292633079896</v>
      </c>
      <c r="O469" s="60">
        <v>0</v>
      </c>
      <c r="P469" s="60">
        <v>4.5821272520957663</v>
      </c>
      <c r="Q469" s="60">
        <v>5.8681081369103207</v>
      </c>
      <c r="R469" s="60">
        <v>0</v>
      </c>
      <c r="S469" s="60">
        <v>0</v>
      </c>
      <c r="T469" s="60">
        <v>2.5399732853818495</v>
      </c>
      <c r="U469" s="60">
        <v>0</v>
      </c>
      <c r="V469" s="60">
        <v>2.7629145512430111</v>
      </c>
      <c r="W469" s="60">
        <v>3.7956897729042933</v>
      </c>
      <c r="X469" s="60">
        <v>2.8973422375079614</v>
      </c>
      <c r="Y469" s="60">
        <v>3.6479463790077924</v>
      </c>
      <c r="Z469" s="60">
        <v>0</v>
      </c>
      <c r="AA469" s="60">
        <v>0</v>
      </c>
      <c r="AB469" s="60">
        <v>3.0448246594839019</v>
      </c>
      <c r="AC469" s="60">
        <v>2.7962031462698542</v>
      </c>
      <c r="AD469" s="60">
        <v>6.7988727496574697</v>
      </c>
      <c r="AE469" s="60">
        <v>0</v>
      </c>
      <c r="AF469" s="68">
        <v>2.8973422375079614</v>
      </c>
      <c r="AG469" s="68">
        <v>2.8973422375079614</v>
      </c>
      <c r="AH469" s="60">
        <v>0</v>
      </c>
      <c r="AI469" s="60">
        <v>6.6898949792731983</v>
      </c>
      <c r="AJ469" s="60">
        <v>4.3414472917880031</v>
      </c>
      <c r="AK469" s="60">
        <v>2.9346864943341986</v>
      </c>
      <c r="AL469" s="60">
        <v>2.5181250508820563</v>
      </c>
      <c r="AM469" s="60">
        <v>2.9037625711639334</v>
      </c>
      <c r="AN469" s="60">
        <v>3.5931601083652671</v>
      </c>
      <c r="AO469" s="60">
        <v>4.8029632764343049</v>
      </c>
      <c r="AP469" s="60">
        <v>3.0691032473023765</v>
      </c>
      <c r="AQ469" s="60">
        <v>4.8570404771843076</v>
      </c>
      <c r="AR469" s="60">
        <v>0</v>
      </c>
      <c r="AS469" s="60"/>
    </row>
    <row r="470" spans="1:51" s="58" customFormat="1" ht="15.75" thickBot="1" x14ac:dyDescent="0.3">
      <c r="E470" s="58" t="s">
        <v>45</v>
      </c>
      <c r="F470" s="58">
        <v>2050</v>
      </c>
      <c r="H470" s="76"/>
      <c r="I470" s="60">
        <v>1.6640258949439253</v>
      </c>
      <c r="J470" s="60">
        <v>9.8731596804184161</v>
      </c>
      <c r="K470" s="60">
        <v>4.714084732572986</v>
      </c>
      <c r="L470" s="60">
        <v>2.6993430167929171</v>
      </c>
      <c r="M470" s="60">
        <v>2.3984581314028648</v>
      </c>
      <c r="N470" s="60">
        <v>10.180569278391483</v>
      </c>
      <c r="O470" s="60">
        <v>0</v>
      </c>
      <c r="P470" s="60">
        <v>4.1854744454554975</v>
      </c>
      <c r="Q470" s="60">
        <v>5.3247712057431018</v>
      </c>
      <c r="R470" s="60">
        <v>0</v>
      </c>
      <c r="S470" s="60">
        <v>0</v>
      </c>
      <c r="T470" s="60">
        <v>2.3274158772297202</v>
      </c>
      <c r="U470" s="60">
        <v>0</v>
      </c>
      <c r="V470" s="60">
        <v>2.5163801328456183</v>
      </c>
      <c r="W470" s="60">
        <v>3.4464409455326619</v>
      </c>
      <c r="X470" s="60">
        <v>2.6317277063489635</v>
      </c>
      <c r="Y470" s="60">
        <v>3.3071723353813658</v>
      </c>
      <c r="Z470" s="60">
        <v>0</v>
      </c>
      <c r="AA470" s="60">
        <v>0</v>
      </c>
      <c r="AB470" s="60">
        <v>2.7788484936065383</v>
      </c>
      <c r="AC470" s="60">
        <v>2.539818463683948</v>
      </c>
      <c r="AD470" s="60">
        <v>6.1664571992789039</v>
      </c>
      <c r="AE470" s="60">
        <v>0</v>
      </c>
      <c r="AF470" s="68">
        <v>2.6317277063489635</v>
      </c>
      <c r="AG470" s="68">
        <v>2.6317277063489635</v>
      </c>
      <c r="AH470" s="60">
        <v>0</v>
      </c>
      <c r="AI470" s="60">
        <v>6.0573259927335226</v>
      </c>
      <c r="AJ470" s="60">
        <v>3.9073025626092019</v>
      </c>
      <c r="AK470" s="60">
        <v>2.6786123962175927</v>
      </c>
      <c r="AL470" s="60">
        <v>2.3054500265141691</v>
      </c>
      <c r="AM470" s="60">
        <v>2.6280366079999835</v>
      </c>
      <c r="AN470" s="60">
        <v>3.2617989584267431</v>
      </c>
      <c r="AO470" s="60">
        <v>4.352695799422623</v>
      </c>
      <c r="AP470" s="60">
        <v>2.8034887161433781</v>
      </c>
      <c r="AQ470" s="60">
        <v>4.3851064815997933</v>
      </c>
      <c r="AR470" s="60">
        <v>0</v>
      </c>
      <c r="AS470" s="60"/>
    </row>
    <row r="471" spans="1:51" s="58" customFormat="1" x14ac:dyDescent="0.25">
      <c r="A471" s="65"/>
      <c r="B471" s="65" t="s">
        <v>46</v>
      </c>
      <c r="C471" s="65"/>
      <c r="D471" s="65"/>
      <c r="E471" s="65"/>
      <c r="F471" s="65"/>
      <c r="G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</row>
    <row r="472" spans="1:51" s="58" customFormat="1" x14ac:dyDescent="0.25">
      <c r="A472" s="58" t="s">
        <v>146</v>
      </c>
      <c r="B472" s="58" t="s">
        <v>42</v>
      </c>
      <c r="C472" s="58" t="s">
        <v>40</v>
      </c>
      <c r="E472" s="58" t="s">
        <v>41</v>
      </c>
      <c r="F472" s="58">
        <v>2010</v>
      </c>
      <c r="I472" s="60">
        <v>0.1058396902404406</v>
      </c>
      <c r="J472" s="60">
        <v>6.4389206895949201E-3</v>
      </c>
      <c r="K472" s="60">
        <v>8.22073055775931E-3</v>
      </c>
      <c r="L472" s="60">
        <v>0.24027936880132994</v>
      </c>
      <c r="M472" s="60">
        <v>0.22338423749714975</v>
      </c>
      <c r="N472" s="60">
        <v>0</v>
      </c>
      <c r="O472" s="60">
        <v>2.5250900676222026E-2</v>
      </c>
      <c r="P472" s="60">
        <v>3.5896077624600037E-2</v>
      </c>
      <c r="Q472" s="60">
        <v>0.17858238003266019</v>
      </c>
      <c r="R472" s="60">
        <v>1.5986389757737075E-2</v>
      </c>
      <c r="S472" s="60">
        <v>1.3176614875548746E-3</v>
      </c>
      <c r="T472" s="60">
        <v>3.0866028256185856</v>
      </c>
      <c r="U472" s="60">
        <v>2.1542514371321247E-2</v>
      </c>
      <c r="V472" s="60">
        <v>0.4590502911070829</v>
      </c>
      <c r="W472" s="60">
        <v>0.23283232514763744</v>
      </c>
      <c r="X472" s="60">
        <v>1.2402554674141489E-2</v>
      </c>
      <c r="Y472" s="60">
        <v>0.17576946803805574</v>
      </c>
      <c r="Z472" s="60">
        <v>6.219629033354929E-3</v>
      </c>
      <c r="AA472" s="60">
        <v>0</v>
      </c>
      <c r="AB472" s="60">
        <v>1.0107570132495012</v>
      </c>
      <c r="AC472" s="60">
        <v>5.1100458001332609E-2</v>
      </c>
      <c r="AD472" s="60">
        <v>9.54100114926115E-4</v>
      </c>
      <c r="AE472" s="60">
        <v>7.9521212628475297E-3</v>
      </c>
      <c r="AF472" s="60">
        <v>1.9863723459479288E-2</v>
      </c>
      <c r="AG472" s="60">
        <v>3.7595146636307634E-2</v>
      </c>
      <c r="AH472" s="60">
        <v>4.0292507145190531E-3</v>
      </c>
      <c r="AI472" s="60">
        <v>1.4350728299929798E-2</v>
      </c>
      <c r="AJ472" s="60">
        <v>0</v>
      </c>
      <c r="AK472" s="60">
        <v>0.8367159875370398</v>
      </c>
      <c r="AL472" s="60">
        <v>0.34238437931171711</v>
      </c>
      <c r="AM472" s="60">
        <v>0.3077219067982066</v>
      </c>
      <c r="AN472" s="60">
        <v>0.66430336027689274</v>
      </c>
      <c r="AO472" s="60">
        <v>6.8290105335169979E-3</v>
      </c>
      <c r="AP472" s="60">
        <v>9.6454328492492133E-3</v>
      </c>
      <c r="AQ472" s="60">
        <v>2.3326908645928297E-2</v>
      </c>
      <c r="AR472" s="60">
        <v>7.1359386443808723E-2</v>
      </c>
      <c r="AS472" s="60"/>
      <c r="AT472" s="65"/>
      <c r="AU472" s="65"/>
    </row>
    <row r="473" spans="1:51" s="58" customFormat="1" x14ac:dyDescent="0.25">
      <c r="A473" s="58" t="s">
        <v>146</v>
      </c>
      <c r="B473" s="58" t="s">
        <v>42</v>
      </c>
      <c r="C473" s="58" t="s">
        <v>40</v>
      </c>
      <c r="E473" s="58" t="s">
        <v>41</v>
      </c>
      <c r="F473" s="58">
        <v>2020</v>
      </c>
      <c r="H473" s="74"/>
      <c r="I473" s="60">
        <v>0.30025913872654725</v>
      </c>
      <c r="J473" s="60">
        <v>1.3859381599583819E-2</v>
      </c>
      <c r="K473" s="60">
        <v>1.5442638392226165E-2</v>
      </c>
      <c r="L473" s="60">
        <v>0.38064356868558807</v>
      </c>
      <c r="M473" s="60">
        <v>0.51247789595653492</v>
      </c>
      <c r="N473" s="60">
        <v>0</v>
      </c>
      <c r="O473" s="60">
        <v>5.0324478263314286E-2</v>
      </c>
      <c r="P473" s="60">
        <v>8.2845764076280179E-2</v>
      </c>
      <c r="Q473" s="60">
        <v>0.34215484191330175</v>
      </c>
      <c r="R473" s="60">
        <v>2.6149441965237535E-2</v>
      </c>
      <c r="S473" s="60">
        <v>4.5230199668845816E-3</v>
      </c>
      <c r="T473" s="60">
        <v>5.999086376839176</v>
      </c>
      <c r="U473" s="60">
        <v>4.6836417315030444E-2</v>
      </c>
      <c r="V473" s="60">
        <v>0.8150600179856875</v>
      </c>
      <c r="W473" s="60">
        <v>0.58897060031996162</v>
      </c>
      <c r="X473" s="60">
        <v>2.6079724770885028E-2</v>
      </c>
      <c r="Y473" s="60">
        <v>0.30208227341782601</v>
      </c>
      <c r="Z473" s="60">
        <v>1.5290347407769963E-2</v>
      </c>
      <c r="AA473" s="60">
        <v>0</v>
      </c>
      <c r="AB473" s="60">
        <v>1.8509686521651523</v>
      </c>
      <c r="AC473" s="60">
        <v>7.755979855973065E-2</v>
      </c>
      <c r="AD473" s="60">
        <v>2.2206288114187227E-3</v>
      </c>
      <c r="AE473" s="60">
        <v>2.590666963757177E-2</v>
      </c>
      <c r="AF473" s="60">
        <v>4.0886146637700446E-2</v>
      </c>
      <c r="AG473" s="60">
        <v>0.12206562970638975</v>
      </c>
      <c r="AH473" s="60">
        <v>8.1331126470987353E-3</v>
      </c>
      <c r="AI473" s="60">
        <v>2.798115470296534E-2</v>
      </c>
      <c r="AJ473" s="60">
        <v>0</v>
      </c>
      <c r="AK473" s="60">
        <v>1.6143591036442027</v>
      </c>
      <c r="AL473" s="60">
        <v>0.8261558883498622</v>
      </c>
      <c r="AM473" s="60">
        <v>0.69302002273140739</v>
      </c>
      <c r="AN473" s="60">
        <v>1.413354809748969</v>
      </c>
      <c r="AO473" s="60">
        <v>1.2980534674134597E-2</v>
      </c>
      <c r="AP473" s="60">
        <v>2.0230136742187967E-2</v>
      </c>
      <c r="AQ473" s="60">
        <v>3.2060166664565654E-2</v>
      </c>
      <c r="AR473" s="60">
        <v>0.16636767193244004</v>
      </c>
      <c r="AS473" s="60"/>
    </row>
    <row r="474" spans="1:51" s="58" customFormat="1" x14ac:dyDescent="0.25">
      <c r="A474" s="58" t="s">
        <v>146</v>
      </c>
      <c r="B474" s="58" t="s">
        <v>42</v>
      </c>
      <c r="C474" s="58" t="s">
        <v>40</v>
      </c>
      <c r="E474" s="58" t="s">
        <v>41</v>
      </c>
      <c r="F474" s="58">
        <v>2030</v>
      </c>
      <c r="H474" s="74"/>
      <c r="I474" s="60">
        <v>0.36271270018830137</v>
      </c>
      <c r="J474" s="60">
        <v>1.4649596052596107E-2</v>
      </c>
      <c r="K474" s="60">
        <v>1.4951189546787248E-2</v>
      </c>
      <c r="L474" s="60">
        <v>0.43032761178542922</v>
      </c>
      <c r="M474" s="60">
        <v>0.51288215236804879</v>
      </c>
      <c r="N474" s="60">
        <v>0</v>
      </c>
      <c r="O474" s="60">
        <v>5.3303877157612103E-2</v>
      </c>
      <c r="P474" s="60">
        <v>8.0361229535610756E-2</v>
      </c>
      <c r="Q474" s="60">
        <v>0.35458569800191403</v>
      </c>
      <c r="R474" s="60">
        <v>2.6190039746147947E-2</v>
      </c>
      <c r="S474" s="60">
        <v>2.3320916593488447E-3</v>
      </c>
      <c r="T474" s="60">
        <v>6.2381710958825964</v>
      </c>
      <c r="U474" s="60">
        <v>4.7203587100399944E-2</v>
      </c>
      <c r="V474" s="60">
        <v>0.81054743436491572</v>
      </c>
      <c r="W474" s="60">
        <v>0.67091394319255826</v>
      </c>
      <c r="X474" s="60">
        <v>1.5167537248494123E-2</v>
      </c>
      <c r="Y474" s="60">
        <v>0.29875520045179876</v>
      </c>
      <c r="Z474" s="60">
        <v>1.6575990237090533E-2</v>
      </c>
      <c r="AA474" s="60">
        <v>0</v>
      </c>
      <c r="AB474" s="60">
        <v>1.7045386371681071</v>
      </c>
      <c r="AC474" s="60">
        <v>5.6329713723454897E-2</v>
      </c>
      <c r="AD474" s="60">
        <v>2.4179385648120098E-3</v>
      </c>
      <c r="AE474" s="60">
        <v>1.7009310390301756E-2</v>
      </c>
      <c r="AF474" s="60">
        <v>4.1550695879175877E-2</v>
      </c>
      <c r="AG474" s="60">
        <v>0.17373021502066247</v>
      </c>
      <c r="AH474" s="60">
        <v>8.2415269572232771E-3</v>
      </c>
      <c r="AI474" s="60">
        <v>2.5801049509441294E-2</v>
      </c>
      <c r="AJ474" s="60">
        <v>0</v>
      </c>
      <c r="AK474" s="60">
        <v>1.8773907434321557</v>
      </c>
      <c r="AL474" s="60">
        <v>0.95881383289280209</v>
      </c>
      <c r="AM474" s="60">
        <v>0.72711509836543475</v>
      </c>
      <c r="AN474" s="60">
        <v>1.4324709205712596</v>
      </c>
      <c r="AO474" s="60">
        <v>1.1711188332002452E-2</v>
      </c>
      <c r="AP474" s="60">
        <v>2.0486236912660084E-2</v>
      </c>
      <c r="AQ474" s="60">
        <v>3.4817369285517742E-2</v>
      </c>
      <c r="AR474" s="60">
        <v>0.18927752660537164</v>
      </c>
      <c r="AS474" s="60"/>
    </row>
    <row r="475" spans="1:51" s="58" customFormat="1" x14ac:dyDescent="0.25">
      <c r="A475" s="58" t="s">
        <v>146</v>
      </c>
      <c r="B475" s="58" t="s">
        <v>42</v>
      </c>
      <c r="C475" s="58" t="s">
        <v>40</v>
      </c>
      <c r="E475" s="58" t="s">
        <v>41</v>
      </c>
      <c r="F475" s="58">
        <v>2040</v>
      </c>
      <c r="H475" s="74"/>
      <c r="I475" s="60">
        <v>0.41811941864285795</v>
      </c>
      <c r="J475" s="60">
        <v>1.5382928837004381E-2</v>
      </c>
      <c r="K475" s="60">
        <v>1.4463115768095369E-2</v>
      </c>
      <c r="L475" s="60">
        <v>0.45797121072592656</v>
      </c>
      <c r="M475" s="60">
        <v>0.51393829129984925</v>
      </c>
      <c r="N475" s="60">
        <v>0</v>
      </c>
      <c r="O475" s="60">
        <v>5.4759610980255315E-2</v>
      </c>
      <c r="P475" s="60">
        <v>7.3789936548030705E-2</v>
      </c>
      <c r="Q475" s="60">
        <v>0.37472809275896934</v>
      </c>
      <c r="R475" s="60">
        <v>2.6073910518163618E-2</v>
      </c>
      <c r="S475" s="60">
        <v>2.2369174934974145E-3</v>
      </c>
      <c r="T475" s="60">
        <v>6.4844248403720712</v>
      </c>
      <c r="U475" s="60">
        <v>4.6664936653427691E-2</v>
      </c>
      <c r="V475" s="60">
        <v>0.79053784524534987</v>
      </c>
      <c r="W475" s="60">
        <v>0.73010118631331555</v>
      </c>
      <c r="X475" s="60">
        <v>8.8010183624230853E-3</v>
      </c>
      <c r="Y475" s="60">
        <v>0.28525482143331071</v>
      </c>
      <c r="Z475" s="60">
        <v>1.7414059436989215E-2</v>
      </c>
      <c r="AA475" s="60">
        <v>0</v>
      </c>
      <c r="AB475" s="60">
        <v>1.6420754117583298</v>
      </c>
      <c r="AC475" s="60">
        <v>5.6592253481118016E-2</v>
      </c>
      <c r="AD475" s="60">
        <v>2.5978119482478672E-3</v>
      </c>
      <c r="AE475" s="60">
        <v>1.2569616024737091E-2</v>
      </c>
      <c r="AF475" s="60">
        <v>4.2668595820863332E-2</v>
      </c>
      <c r="AG475" s="60">
        <v>0.23073807824303447</v>
      </c>
      <c r="AH475" s="60">
        <v>8.8085004891662114E-3</v>
      </c>
      <c r="AI475" s="60">
        <v>2.6149883650124783E-2</v>
      </c>
      <c r="AJ475" s="60">
        <v>0</v>
      </c>
      <c r="AK475" s="60">
        <v>2.1938930147196785</v>
      </c>
      <c r="AL475" s="60">
        <v>1.0724400659622175</v>
      </c>
      <c r="AM475" s="60">
        <v>0.73879311517940227</v>
      </c>
      <c r="AN475" s="60">
        <v>1.4471662186009535</v>
      </c>
      <c r="AO475" s="60">
        <v>1.0861527721530201E-2</v>
      </c>
      <c r="AP475" s="60">
        <v>2.2158398267676065E-2</v>
      </c>
      <c r="AQ475" s="60">
        <v>3.6439647867427614E-2</v>
      </c>
      <c r="AR475" s="60">
        <v>0.20347991626305265</v>
      </c>
      <c r="AS475" s="60"/>
    </row>
    <row r="476" spans="1:51" s="58" customFormat="1" x14ac:dyDescent="0.25">
      <c r="A476" s="58" t="s">
        <v>146</v>
      </c>
      <c r="B476" s="58" t="s">
        <v>42</v>
      </c>
      <c r="C476" s="58" t="s">
        <v>40</v>
      </c>
      <c r="E476" s="59" t="s">
        <v>41</v>
      </c>
      <c r="F476" s="59">
        <v>2050</v>
      </c>
      <c r="G476" s="59"/>
      <c r="H476" s="75"/>
      <c r="I476" s="61">
        <v>0.47352613709741453</v>
      </c>
      <c r="J476" s="61">
        <v>1.6116261621412664E-2</v>
      </c>
      <c r="K476" s="61">
        <v>1.3975041989403494E-2</v>
      </c>
      <c r="L476" s="61">
        <v>0.48561480966642401</v>
      </c>
      <c r="M476" s="61">
        <v>0.51499443023164981</v>
      </c>
      <c r="N476" s="61">
        <v>0</v>
      </c>
      <c r="O476" s="61">
        <v>5.6215344802898533E-2</v>
      </c>
      <c r="P476" s="61">
        <v>6.721864356045068E-2</v>
      </c>
      <c r="Q476" s="61">
        <v>0.39487048751602477</v>
      </c>
      <c r="R476" s="61">
        <v>2.5957781290179293E-2</v>
      </c>
      <c r="S476" s="61">
        <v>2.1417433276459843E-3</v>
      </c>
      <c r="T476" s="61">
        <v>6.7306785848615469</v>
      </c>
      <c r="U476" s="61">
        <v>4.6126286206455452E-2</v>
      </c>
      <c r="V476" s="61">
        <v>0.77052825612578424</v>
      </c>
      <c r="W476" s="61">
        <v>0.78928842943407307</v>
      </c>
      <c r="X476" s="61">
        <v>2.434499476352053E-3</v>
      </c>
      <c r="Y476" s="61">
        <v>0.27175444241482272</v>
      </c>
      <c r="Z476" s="61">
        <v>1.8252128636887889E-2</v>
      </c>
      <c r="AA476" s="61">
        <v>0</v>
      </c>
      <c r="AB476" s="61">
        <v>1.5796121863485524</v>
      </c>
      <c r="AC476" s="61">
        <v>5.6854793238781155E-2</v>
      </c>
      <c r="AD476" s="61">
        <v>2.777685331683725E-3</v>
      </c>
      <c r="AE476" s="61">
        <v>8.1299216591724198E-3</v>
      </c>
      <c r="AF476" s="61">
        <v>4.3786495762550795E-2</v>
      </c>
      <c r="AG476" s="61">
        <v>0.2877459414654065</v>
      </c>
      <c r="AH476" s="61">
        <v>9.3754740211091491E-3</v>
      </c>
      <c r="AI476" s="61">
        <v>2.6498717790808264E-2</v>
      </c>
      <c r="AJ476" s="61">
        <v>0</v>
      </c>
      <c r="AK476" s="61">
        <v>2.510395286007201</v>
      </c>
      <c r="AL476" s="61">
        <v>1.1860662990316333</v>
      </c>
      <c r="AM476" s="61">
        <v>0.75047113199336979</v>
      </c>
      <c r="AN476" s="61">
        <v>1.4618615166306477</v>
      </c>
      <c r="AO476" s="61">
        <v>1.0011867111057947E-2</v>
      </c>
      <c r="AP476" s="61">
        <v>2.3830559622692045E-2</v>
      </c>
      <c r="AQ476" s="61">
        <v>3.8061926449337501E-2</v>
      </c>
      <c r="AR476" s="61">
        <v>0.21768230592073368</v>
      </c>
      <c r="AS476" s="71"/>
    </row>
    <row r="477" spans="1:51" s="58" customFormat="1" x14ac:dyDescent="0.25">
      <c r="E477" s="58" t="s">
        <v>45</v>
      </c>
      <c r="F477" s="58">
        <v>2010</v>
      </c>
      <c r="I477" s="60">
        <v>4.5596549372029429</v>
      </c>
      <c r="J477" s="60">
        <v>7.4277064796686778</v>
      </c>
      <c r="K477" s="60">
        <v>7.8219864385112166</v>
      </c>
      <c r="L477" s="60">
        <v>4.7992124889585357</v>
      </c>
      <c r="M477" s="60">
        <v>4.6464137207569891</v>
      </c>
      <c r="N477" s="60">
        <v>8.7323055770533795</v>
      </c>
      <c r="O477" s="60">
        <v>6.2595091321384171</v>
      </c>
      <c r="P477" s="60">
        <v>5.1842124047370293</v>
      </c>
      <c r="Q477" s="60">
        <v>7.8250466670767285</v>
      </c>
      <c r="R477" s="60">
        <v>12.173222263419087</v>
      </c>
      <c r="S477" s="60">
        <v>4.9491394398670678</v>
      </c>
      <c r="T477" s="60">
        <v>7.0197133087717702</v>
      </c>
      <c r="U477" s="60">
        <v>7.5580835399070363</v>
      </c>
      <c r="V477" s="60">
        <v>7.708673440913123</v>
      </c>
      <c r="W477" s="60">
        <v>6.277652392747151</v>
      </c>
      <c r="X477" s="60">
        <v>4.8124759752385886</v>
      </c>
      <c r="Y477" s="60">
        <v>4.6975877039651177</v>
      </c>
      <c r="Z477" s="60">
        <v>7.2870978472055654</v>
      </c>
      <c r="AA477" s="60">
        <v>0</v>
      </c>
      <c r="AB477" s="60">
        <v>7.8669731915005672</v>
      </c>
      <c r="AC477" s="60">
        <v>4.5613207805830402</v>
      </c>
      <c r="AD477" s="60">
        <v>7.7087844574199318</v>
      </c>
      <c r="AE477" s="60">
        <v>4.7663681676333134</v>
      </c>
      <c r="AF477" s="60">
        <v>4.6862608084054598</v>
      </c>
      <c r="AG477" s="60">
        <v>4.6385806828714564</v>
      </c>
      <c r="AH477" s="60">
        <v>4.6179560623423495</v>
      </c>
      <c r="AI477" s="60">
        <v>8.795349811863348</v>
      </c>
      <c r="AJ477" s="60">
        <v>7.5605695096005903</v>
      </c>
      <c r="AK477" s="60">
        <v>5.1683670168164717</v>
      </c>
      <c r="AL477" s="60">
        <v>4.878216912241764</v>
      </c>
      <c r="AM477" s="60">
        <v>4.3637893734286344</v>
      </c>
      <c r="AN477" s="60">
        <v>4.643489286371369</v>
      </c>
      <c r="AO477" s="60">
        <v>7.9906689299059588</v>
      </c>
      <c r="AP477" s="60">
        <v>5.268792544278992</v>
      </c>
      <c r="AQ477" s="60">
        <v>5.0169414465859559</v>
      </c>
      <c r="AR477" s="60">
        <v>8.3359538249362615</v>
      </c>
      <c r="AS477" s="60"/>
    </row>
    <row r="478" spans="1:51" s="58" customFormat="1" x14ac:dyDescent="0.25">
      <c r="E478" s="58" t="s">
        <v>45</v>
      </c>
      <c r="F478" s="58">
        <v>2020</v>
      </c>
      <c r="H478" s="72"/>
      <c r="I478" s="60">
        <v>4.50020934306822</v>
      </c>
      <c r="J478" s="60">
        <v>7.0917769308438663</v>
      </c>
      <c r="K478" s="60">
        <v>7.4525907264141562</v>
      </c>
      <c r="L478" s="60">
        <v>4.655403352773595</v>
      </c>
      <c r="M478" s="60">
        <v>4.5782922482668615</v>
      </c>
      <c r="N478" s="60">
        <v>8.3966328712325193</v>
      </c>
      <c r="O478" s="60">
        <v>6.0129328597390277</v>
      </c>
      <c r="P478" s="60">
        <v>5.0183818390091979</v>
      </c>
      <c r="Q478" s="60">
        <v>7.4425533515140501</v>
      </c>
      <c r="R478" s="60">
        <v>11.423013336131257</v>
      </c>
      <c r="S478" s="60">
        <v>4.8085935647718676</v>
      </c>
      <c r="T478" s="60">
        <v>6.7065449623030338</v>
      </c>
      <c r="U478" s="60">
        <v>7.2149346597170094</v>
      </c>
      <c r="V478" s="60">
        <v>7.3486546989362154</v>
      </c>
      <c r="W478" s="60">
        <v>6.0316459375384746</v>
      </c>
      <c r="X478" s="60">
        <v>4.6766438778883419</v>
      </c>
      <c r="Y478" s="60">
        <v>4.5744648987767009</v>
      </c>
      <c r="Z478" s="60">
        <v>6.9626853596510863</v>
      </c>
      <c r="AA478" s="60">
        <v>0</v>
      </c>
      <c r="AB478" s="60">
        <v>7.5032549957689767</v>
      </c>
      <c r="AC478" s="60">
        <v>4.4442252592868092</v>
      </c>
      <c r="AD478" s="60">
        <v>7.3397507947697109</v>
      </c>
      <c r="AE478" s="60">
        <v>4.6368036804499972</v>
      </c>
      <c r="AF478" s="60">
        <v>4.6141546271504854</v>
      </c>
      <c r="AG478" s="60">
        <v>4.5712425141698816</v>
      </c>
      <c r="AH478" s="60">
        <v>4.4483737998576887</v>
      </c>
      <c r="AI478" s="60">
        <v>8.3228993309472532</v>
      </c>
      <c r="AJ478" s="60">
        <v>7.2010324582261021</v>
      </c>
      <c r="AK478" s="60">
        <v>4.9968181523421693</v>
      </c>
      <c r="AL478" s="60">
        <v>4.753139510697233</v>
      </c>
      <c r="AM478" s="60">
        <v>4.2583914191656822</v>
      </c>
      <c r="AN478" s="60">
        <v>4.5756602573198029</v>
      </c>
      <c r="AO478" s="60">
        <v>7.6314807725555962</v>
      </c>
      <c r="AP478" s="60">
        <v>5.1101733052506786</v>
      </c>
      <c r="AQ478" s="60">
        <v>4.8681973897924333</v>
      </c>
      <c r="AR478" s="60">
        <v>7.9242167072838994</v>
      </c>
      <c r="AS478" s="60"/>
    </row>
    <row r="479" spans="1:51" s="58" customFormat="1" x14ac:dyDescent="0.25">
      <c r="E479" s="58" t="s">
        <v>45</v>
      </c>
      <c r="F479" s="58">
        <v>2030</v>
      </c>
      <c r="H479" s="72"/>
      <c r="I479" s="60">
        <v>4.4467083083469694</v>
      </c>
      <c r="J479" s="60">
        <v>6.2542081714753381</v>
      </c>
      <c r="K479" s="60">
        <v>6.7003527948075776</v>
      </c>
      <c r="L479" s="60">
        <v>4.2380683262696763</v>
      </c>
      <c r="M479" s="60">
        <v>4.5169829230257461</v>
      </c>
      <c r="N479" s="60">
        <v>8.0945274359937418</v>
      </c>
      <c r="O479" s="60">
        <v>5.3575549806704377</v>
      </c>
      <c r="P479" s="60">
        <v>4.6863617127690285</v>
      </c>
      <c r="Q479" s="60">
        <v>6.8204806016053254</v>
      </c>
      <c r="R479" s="60">
        <v>10.48355897037411</v>
      </c>
      <c r="S479" s="60">
        <v>5.3908384149691981</v>
      </c>
      <c r="T479" s="60">
        <v>6.0388727519190075</v>
      </c>
      <c r="U479" s="60">
        <v>6.390245829764833</v>
      </c>
      <c r="V479" s="60">
        <v>6.8650855418615668</v>
      </c>
      <c r="W479" s="60">
        <v>5.2179508253628182</v>
      </c>
      <c r="X479" s="60">
        <v>4.1904204115561319</v>
      </c>
      <c r="Y479" s="60">
        <v>4.3145660281782732</v>
      </c>
      <c r="Z479" s="60">
        <v>6.2139103077287476</v>
      </c>
      <c r="AA479" s="60">
        <v>0</v>
      </c>
      <c r="AB479" s="60">
        <v>7.0145310258281084</v>
      </c>
      <c r="AC479" s="60">
        <v>5.0169124036443469</v>
      </c>
      <c r="AD479" s="60">
        <v>6.2039309322009668</v>
      </c>
      <c r="AE479" s="60">
        <v>5.2143403011450404</v>
      </c>
      <c r="AF479" s="60">
        <v>4.5492590640210082</v>
      </c>
      <c r="AG479" s="60">
        <v>4.5106381623384637</v>
      </c>
      <c r="AH479" s="60">
        <v>3.9760630430189745</v>
      </c>
      <c r="AI479" s="60">
        <v>8.1269471018539861</v>
      </c>
      <c r="AJ479" s="60">
        <v>6.8774491119890628</v>
      </c>
      <c r="AK479" s="60">
        <v>4.2481790518183749</v>
      </c>
      <c r="AL479" s="60">
        <v>3.9532805974028897</v>
      </c>
      <c r="AM479" s="60">
        <v>4.3363964198251033</v>
      </c>
      <c r="AN479" s="60">
        <v>4.5146141311733947</v>
      </c>
      <c r="AO479" s="60">
        <v>7.3983099041580687</v>
      </c>
      <c r="AP479" s="60">
        <v>5.259530550140707</v>
      </c>
      <c r="AQ479" s="60">
        <v>4.9930986590337971</v>
      </c>
      <c r="AR479" s="60">
        <v>7.149833000113099</v>
      </c>
      <c r="AS479" s="60"/>
    </row>
    <row r="480" spans="1:51" s="58" customFormat="1" x14ac:dyDescent="0.25">
      <c r="E480" s="58" t="s">
        <v>45</v>
      </c>
      <c r="F480" s="58">
        <v>2040</v>
      </c>
      <c r="H480" s="72"/>
      <c r="I480" s="60">
        <v>4.398557377097843</v>
      </c>
      <c r="J480" s="60">
        <v>5.8815296295343922</v>
      </c>
      <c r="K480" s="60">
        <v>6.0174522799330585</v>
      </c>
      <c r="L480" s="60">
        <v>3.8187504754614752</v>
      </c>
      <c r="M480" s="60">
        <v>4.4618045303087426</v>
      </c>
      <c r="N480" s="60">
        <v>7.8226325442788456</v>
      </c>
      <c r="O480" s="60">
        <v>4.8325381523071664</v>
      </c>
      <c r="P480" s="60">
        <v>4.4107628013784268</v>
      </c>
      <c r="Q480" s="60">
        <v>6.1491722968503328</v>
      </c>
      <c r="R480" s="60">
        <v>9.5881879912859098</v>
      </c>
      <c r="S480" s="60">
        <v>5.2769962561420858</v>
      </c>
      <c r="T480" s="60">
        <v>5.5120057575555794</v>
      </c>
      <c r="U480" s="60">
        <v>5.8605158153886192</v>
      </c>
      <c r="V480" s="60">
        <v>6.4658571728521661</v>
      </c>
      <c r="W480" s="60">
        <v>4.9612649352240963</v>
      </c>
      <c r="X480" s="60">
        <v>3.7535399910721949</v>
      </c>
      <c r="Y480" s="60">
        <v>4.0734876645863594</v>
      </c>
      <c r="Z480" s="60">
        <v>5.6329827532441463</v>
      </c>
      <c r="AA480" s="60">
        <v>0</v>
      </c>
      <c r="AB480" s="60">
        <v>6.4457960524283386</v>
      </c>
      <c r="AC480" s="60">
        <v>4.8594563201244894</v>
      </c>
      <c r="AD480" s="60">
        <v>5.9050136654542884</v>
      </c>
      <c r="AE480" s="60">
        <v>5.1093930665265539</v>
      </c>
      <c r="AF480" s="60">
        <v>4.490853057204478</v>
      </c>
      <c r="AG480" s="60">
        <v>4.4560942456901893</v>
      </c>
      <c r="AH480" s="60">
        <v>3.5739614435097713</v>
      </c>
      <c r="AI480" s="60">
        <v>7.6994123954486691</v>
      </c>
      <c r="AJ480" s="60">
        <v>6.5862241003757278</v>
      </c>
      <c r="AK480" s="60">
        <v>4.0581670204154499</v>
      </c>
      <c r="AL480" s="60">
        <v>3.8136046914662094</v>
      </c>
      <c r="AM480" s="60">
        <v>4.2728244912799882</v>
      </c>
      <c r="AN480" s="60">
        <v>4.4596726176416253</v>
      </c>
      <c r="AO480" s="60">
        <v>7.1234104958422311</v>
      </c>
      <c r="AP480" s="60">
        <v>4.8547601644513181</v>
      </c>
      <c r="AQ480" s="60">
        <v>4.8712590377433083</v>
      </c>
      <c r="AR480" s="60">
        <v>6.521772163395382</v>
      </c>
      <c r="AS480" s="60"/>
    </row>
    <row r="481" spans="1:45" s="58" customFormat="1" x14ac:dyDescent="0.25">
      <c r="E481" s="58" t="s">
        <v>45</v>
      </c>
      <c r="F481" s="58">
        <v>2050</v>
      </c>
      <c r="G481" s="65"/>
      <c r="H481" s="83"/>
      <c r="I481" s="60">
        <v>4.3552215389736295</v>
      </c>
      <c r="J481" s="60">
        <v>5.5534310595117971</v>
      </c>
      <c r="K481" s="60">
        <v>5.7237560126249116</v>
      </c>
      <c r="L481" s="60">
        <v>3.6637952823744842</v>
      </c>
      <c r="M481" s="60">
        <v>4.4121439768634403</v>
      </c>
      <c r="N481" s="60">
        <v>7.5779271417354384</v>
      </c>
      <c r="O481" s="60">
        <v>4.6527840497280133</v>
      </c>
      <c r="P481" s="60">
        <v>4.1406656521729372</v>
      </c>
      <c r="Q481" s="60">
        <v>5.7674773106144643</v>
      </c>
      <c r="R481" s="60">
        <v>8.6590271643680818</v>
      </c>
      <c r="S481" s="60">
        <v>5.1745383131976848</v>
      </c>
      <c r="T481" s="60">
        <v>5.1867691091684307</v>
      </c>
      <c r="U481" s="60">
        <v>5.5397986539011717</v>
      </c>
      <c r="V481" s="60">
        <v>5.9990389316502446</v>
      </c>
      <c r="W481" s="60">
        <v>4.7049980389871635</v>
      </c>
      <c r="X481" s="60">
        <v>3.6545183921038653</v>
      </c>
      <c r="Y481" s="60">
        <v>3.8345289078056553</v>
      </c>
      <c r="Z481" s="60">
        <v>5.3635267445164674</v>
      </c>
      <c r="AA481" s="60">
        <v>0</v>
      </c>
      <c r="AB481" s="60">
        <v>5.8801469269282851</v>
      </c>
      <c r="AC481" s="60">
        <v>4.4257482684374905</v>
      </c>
      <c r="AD481" s="60">
        <v>5.6359881253822781</v>
      </c>
      <c r="AE481" s="60">
        <v>5.0149405553699165</v>
      </c>
      <c r="AF481" s="60">
        <v>4.4382876510696017</v>
      </c>
      <c r="AG481" s="60">
        <v>4.4070047207067411</v>
      </c>
      <c r="AH481" s="60">
        <v>3.4503359741584525</v>
      </c>
      <c r="AI481" s="60">
        <v>7.0839169692811286</v>
      </c>
      <c r="AJ481" s="60">
        <v>6.3241215899237258</v>
      </c>
      <c r="AK481" s="60">
        <v>3.8996003418751988</v>
      </c>
      <c r="AL481" s="60">
        <v>3.7497895280343592</v>
      </c>
      <c r="AM481" s="60">
        <v>4.0151013589957509</v>
      </c>
      <c r="AN481" s="60">
        <v>4.4102252554630343</v>
      </c>
      <c r="AO481" s="60">
        <v>6.6699467029595771</v>
      </c>
      <c r="AP481" s="60">
        <v>4.1976078621354267</v>
      </c>
      <c r="AQ481" s="60">
        <v>4.5805063246652837</v>
      </c>
      <c r="AR481" s="60">
        <v>6.076743331630202</v>
      </c>
      <c r="AS481" s="60"/>
    </row>
    <row r="482" spans="1:45" s="58" customFormat="1" x14ac:dyDescent="0.25">
      <c r="B482" s="58" t="s">
        <v>46</v>
      </c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</row>
    <row r="483" spans="1:45" s="58" customFormat="1" x14ac:dyDescent="0.25">
      <c r="A483" s="58" t="s">
        <v>181</v>
      </c>
      <c r="B483" s="58" t="s">
        <v>42</v>
      </c>
      <c r="C483" s="58" t="s">
        <v>40</v>
      </c>
      <c r="E483" s="58" t="s">
        <v>41</v>
      </c>
      <c r="F483" s="58">
        <v>2010</v>
      </c>
      <c r="I483" s="60">
        <v>4.9723089266906779E-2</v>
      </c>
      <c r="J483" s="60">
        <v>3.01174127899459E-2</v>
      </c>
      <c r="K483" s="60">
        <v>6.168607186137607E-2</v>
      </c>
      <c r="L483" s="60">
        <v>4.8172407834755612E-2</v>
      </c>
      <c r="M483" s="60">
        <v>0.13566784247847175</v>
      </c>
      <c r="N483" s="60">
        <v>0</v>
      </c>
      <c r="O483" s="60">
        <v>6.4476348420370918E-3</v>
      </c>
      <c r="P483" s="60">
        <v>7.6739486572101182E-2</v>
      </c>
      <c r="Q483" s="60">
        <v>0.14050400336703486</v>
      </c>
      <c r="R483" s="60">
        <v>7.2286586401970184E-3</v>
      </c>
      <c r="S483" s="60">
        <v>1.3702275946645191E-2</v>
      </c>
      <c r="T483" s="60">
        <v>0.46141913784108085</v>
      </c>
      <c r="U483" s="60">
        <v>3.7361316484682701E-3</v>
      </c>
      <c r="V483" s="60">
        <v>0.2334752577073827</v>
      </c>
      <c r="W483" s="60">
        <v>0.24231052023563485</v>
      </c>
      <c r="X483" s="60">
        <v>4.1394909046103857E-2</v>
      </c>
      <c r="Y483" s="60">
        <v>0.21508973279878568</v>
      </c>
      <c r="Z483" s="60">
        <v>2.1283213032156686E-3</v>
      </c>
      <c r="AA483" s="60">
        <v>0</v>
      </c>
      <c r="AB483" s="60">
        <v>0.61894497973051577</v>
      </c>
      <c r="AC483" s="60">
        <v>4.0534710575857544E-2</v>
      </c>
      <c r="AD483" s="60">
        <v>7.5678214885462987E-3</v>
      </c>
      <c r="AE483" s="60">
        <v>2.7694206691789763E-2</v>
      </c>
      <c r="AF483" s="60">
        <v>1.1350717899709324E-2</v>
      </c>
      <c r="AG483" s="60">
        <v>5.8261143207715853E-2</v>
      </c>
      <c r="AH483" s="60">
        <v>3.0131818964226334E-4</v>
      </c>
      <c r="AI483" s="60">
        <v>7.0072281745116483E-2</v>
      </c>
      <c r="AJ483" s="60">
        <v>0</v>
      </c>
      <c r="AK483" s="60">
        <v>0.76087038362692583</v>
      </c>
      <c r="AL483" s="60">
        <v>0.111211137684375</v>
      </c>
      <c r="AM483" s="60">
        <v>0.2951661318730216</v>
      </c>
      <c r="AN483" s="60">
        <v>0.24410135848645473</v>
      </c>
      <c r="AO483" s="60">
        <v>6.291371743713311E-3</v>
      </c>
      <c r="AP483" s="60">
        <v>1.8455637717723787E-2</v>
      </c>
      <c r="AQ483" s="60">
        <v>1.2935018198028662E-2</v>
      </c>
      <c r="AR483" s="60">
        <v>7.3211789670490621E-2</v>
      </c>
      <c r="AS483" s="60"/>
    </row>
    <row r="484" spans="1:45" s="58" customFormat="1" x14ac:dyDescent="0.25">
      <c r="A484" s="58" t="s">
        <v>181</v>
      </c>
      <c r="B484" s="58" t="s">
        <v>42</v>
      </c>
      <c r="C484" s="58" t="s">
        <v>40</v>
      </c>
      <c r="E484" s="58" t="s">
        <v>41</v>
      </c>
      <c r="F484" s="58">
        <v>2020</v>
      </c>
      <c r="H484" s="74"/>
      <c r="I484" s="60">
        <v>0.13915792227279772</v>
      </c>
      <c r="J484" s="60">
        <v>5.9699495184247206E-2</v>
      </c>
      <c r="K484" s="60">
        <v>0.12033555894198628</v>
      </c>
      <c r="L484" s="60">
        <v>4.3552331738673074E-2</v>
      </c>
      <c r="M484" s="60">
        <v>0.358642420357695</v>
      </c>
      <c r="N484" s="60">
        <v>0</v>
      </c>
      <c r="O484" s="60">
        <v>1.1753084136266086E-2</v>
      </c>
      <c r="P484" s="60">
        <v>0.11402353862862939</v>
      </c>
      <c r="Q484" s="60">
        <v>0.25437634251626784</v>
      </c>
      <c r="R484" s="60">
        <v>1.1882967280730843E-2</v>
      </c>
      <c r="S484" s="60">
        <v>1.1608895208301445E-2</v>
      </c>
      <c r="T484" s="60">
        <v>0.78148639472360626</v>
      </c>
      <c r="U484" s="60">
        <v>9.3225008792980381E-3</v>
      </c>
      <c r="V484" s="60">
        <v>0.34860437656606835</v>
      </c>
      <c r="W484" s="60">
        <v>0.46328774438929721</v>
      </c>
      <c r="X484" s="60">
        <v>0.10013294898305986</v>
      </c>
      <c r="Y484" s="60">
        <v>0.43168363162169243</v>
      </c>
      <c r="Z484" s="60">
        <v>2.4378644781571767E-3</v>
      </c>
      <c r="AA484" s="60">
        <v>0</v>
      </c>
      <c r="AB484" s="60">
        <v>0.94811920041636488</v>
      </c>
      <c r="AC484" s="60">
        <v>2.8610488520556483E-2</v>
      </c>
      <c r="AD484" s="60">
        <v>1.7477413224609245E-2</v>
      </c>
      <c r="AE484" s="60">
        <v>1.860506182481534E-2</v>
      </c>
      <c r="AF484" s="60">
        <v>2.3891551586554736E-2</v>
      </c>
      <c r="AG484" s="60">
        <v>0.15494419949109728</v>
      </c>
      <c r="AH484" s="60">
        <v>7.6692567750800337E-4</v>
      </c>
      <c r="AI484" s="60">
        <v>0.11517211521933807</v>
      </c>
      <c r="AJ484" s="60">
        <v>0</v>
      </c>
      <c r="AK484" s="60">
        <v>1.4109873906374168</v>
      </c>
      <c r="AL484" s="60">
        <v>0.16044719049091849</v>
      </c>
      <c r="AM484" s="60">
        <v>0.43578247336029197</v>
      </c>
      <c r="AN484" s="60">
        <v>0.53669585417284849</v>
      </c>
      <c r="AO484" s="60">
        <v>1.0543985338928417E-2</v>
      </c>
      <c r="AP484" s="60">
        <v>3.2842534712450425E-2</v>
      </c>
      <c r="AQ484" s="60">
        <v>3.1503117396787406E-2</v>
      </c>
      <c r="AR484" s="60">
        <v>0.11329714969085905</v>
      </c>
      <c r="AS484" s="60"/>
    </row>
    <row r="485" spans="1:45" s="58" customFormat="1" x14ac:dyDescent="0.25">
      <c r="A485" s="58" t="s">
        <v>181</v>
      </c>
      <c r="B485" s="58" t="s">
        <v>42</v>
      </c>
      <c r="C485" s="58" t="s">
        <v>40</v>
      </c>
      <c r="E485" s="58" t="s">
        <v>41</v>
      </c>
      <c r="F485" s="58">
        <v>2030</v>
      </c>
      <c r="H485" s="74"/>
      <c r="I485" s="60">
        <v>0.20195202447241883</v>
      </c>
      <c r="J485" s="60">
        <v>6.0663822575876547E-2</v>
      </c>
      <c r="K485" s="60">
        <v>0.12328636167300625</v>
      </c>
      <c r="L485" s="60">
        <v>4.8801955207078071E-2</v>
      </c>
      <c r="M485" s="60">
        <v>0.47341040096555193</v>
      </c>
      <c r="N485" s="60">
        <v>0</v>
      </c>
      <c r="O485" s="60">
        <v>1.0771990095901331E-2</v>
      </c>
      <c r="P485" s="60">
        <v>0.10881601318562893</v>
      </c>
      <c r="Q485" s="60">
        <v>0.23448270364250404</v>
      </c>
      <c r="R485" s="60">
        <v>1.0902946311000103E-2</v>
      </c>
      <c r="S485" s="60">
        <v>4.2919884360136185E-3</v>
      </c>
      <c r="T485" s="60">
        <v>0.68431906884025362</v>
      </c>
      <c r="U485" s="60">
        <v>1.1458855260942249E-2</v>
      </c>
      <c r="V485" s="60">
        <v>0.2577273602049161</v>
      </c>
      <c r="W485" s="60">
        <v>0.46655148604189728</v>
      </c>
      <c r="X485" s="60">
        <v>0.10897292230915857</v>
      </c>
      <c r="Y485" s="60">
        <v>0.45389053275378693</v>
      </c>
      <c r="Z485" s="60">
        <v>1.6357454355150438E-3</v>
      </c>
      <c r="AA485" s="60">
        <v>0</v>
      </c>
      <c r="AB485" s="60">
        <v>0.74032486798438835</v>
      </c>
      <c r="AC485" s="60">
        <v>1.9282263662988536E-2</v>
      </c>
      <c r="AD485" s="60">
        <v>2.1276731482661855E-2</v>
      </c>
      <c r="AE485" s="60">
        <v>3.7661255741346382E-3</v>
      </c>
      <c r="AF485" s="60">
        <v>2.4728279872331834E-2</v>
      </c>
      <c r="AG485" s="60">
        <v>0.18027214798550056</v>
      </c>
      <c r="AH485" s="60">
        <v>7.3943310809373736E-4</v>
      </c>
      <c r="AI485" s="60">
        <v>9.9181351498136658E-2</v>
      </c>
      <c r="AJ485" s="60">
        <v>0</v>
      </c>
      <c r="AK485" s="60">
        <v>1.4525730283738187</v>
      </c>
      <c r="AL485" s="60">
        <v>0.12645087634517216</v>
      </c>
      <c r="AM485" s="60">
        <v>0.33389447131911554</v>
      </c>
      <c r="AN485" s="60">
        <v>0.54119400606182932</v>
      </c>
      <c r="AO485" s="60">
        <v>9.4515592844835652E-3</v>
      </c>
      <c r="AP485" s="60">
        <v>2.961192196761718E-2</v>
      </c>
      <c r="AQ485" s="60">
        <v>2.9182429868544288E-2</v>
      </c>
      <c r="AR485" s="60">
        <v>9.2234684739601627E-2</v>
      </c>
      <c r="AS485" s="60"/>
    </row>
    <row r="486" spans="1:45" s="58" customFormat="1" x14ac:dyDescent="0.25">
      <c r="A486" s="58" t="s">
        <v>181</v>
      </c>
      <c r="B486" s="58" t="s">
        <v>42</v>
      </c>
      <c r="C486" s="58" t="s">
        <v>40</v>
      </c>
      <c r="E486" s="58" t="s">
        <v>41</v>
      </c>
      <c r="F486" s="58">
        <v>2040</v>
      </c>
      <c r="H486" s="74"/>
      <c r="I486" s="60">
        <v>0.27388559471350271</v>
      </c>
      <c r="J486" s="60">
        <v>6.0969904179808847E-2</v>
      </c>
      <c r="K486" s="60">
        <v>0.13137434202847004</v>
      </c>
      <c r="L486" s="60">
        <v>4.993729066475066E-2</v>
      </c>
      <c r="M486" s="60">
        <v>0.59184727700835216</v>
      </c>
      <c r="N486" s="60">
        <v>0</v>
      </c>
      <c r="O486" s="60">
        <v>9.599377322162695E-3</v>
      </c>
      <c r="P486" s="60">
        <v>0.10996026540261648</v>
      </c>
      <c r="Q486" s="60">
        <v>0.22537974255033766</v>
      </c>
      <c r="R486" s="60">
        <v>1.0377408279786721E-2</v>
      </c>
      <c r="S486" s="60">
        <v>3.0112778273595942E-3</v>
      </c>
      <c r="T486" s="60">
        <v>0.6201062609277872</v>
      </c>
      <c r="U486" s="60">
        <v>1.3531112943359123E-2</v>
      </c>
      <c r="V486" s="60">
        <v>0.22783555877358083</v>
      </c>
      <c r="W486" s="60">
        <v>0.45913681005855445</v>
      </c>
      <c r="X486" s="60">
        <v>0.11913197416904804</v>
      </c>
      <c r="Y486" s="60">
        <v>0.46914200591916461</v>
      </c>
      <c r="Z486" s="60">
        <v>8.1787271775752191E-4</v>
      </c>
      <c r="AA486" s="60">
        <v>0</v>
      </c>
      <c r="AB486" s="60">
        <v>0.58808807816677644</v>
      </c>
      <c r="AC486" s="60">
        <v>1.7890751999396753E-2</v>
      </c>
      <c r="AD486" s="60">
        <v>2.5780585951329517E-2</v>
      </c>
      <c r="AE486" s="60">
        <v>1.9221729080264015E-3</v>
      </c>
      <c r="AF486" s="60">
        <v>2.5079855631959695E-2</v>
      </c>
      <c r="AG486" s="60">
        <v>0.20932668532811483</v>
      </c>
      <c r="AH486" s="60">
        <v>7.6833449897276336E-4</v>
      </c>
      <c r="AI486" s="60">
        <v>9.1422178706029922E-2</v>
      </c>
      <c r="AJ486" s="60">
        <v>0</v>
      </c>
      <c r="AK486" s="60">
        <v>1.5226693502341775</v>
      </c>
      <c r="AL486" s="60">
        <v>0.11700731880345241</v>
      </c>
      <c r="AM486" s="60">
        <v>0.30341600659919932</v>
      </c>
      <c r="AN486" s="60">
        <v>0.54924737682298608</v>
      </c>
      <c r="AO486" s="60">
        <v>8.7626628990808836E-3</v>
      </c>
      <c r="AP486" s="60">
        <v>2.9319980340673769E-2</v>
      </c>
      <c r="AQ486" s="60">
        <v>2.7892555358885112E-2</v>
      </c>
      <c r="AR486" s="60">
        <v>7.8692687676197415E-2</v>
      </c>
      <c r="AS486" s="60"/>
    </row>
    <row r="487" spans="1:45" s="58" customFormat="1" x14ac:dyDescent="0.25">
      <c r="A487" s="58" t="s">
        <v>181</v>
      </c>
      <c r="B487" s="58" t="s">
        <v>42</v>
      </c>
      <c r="C487" s="58" t="s">
        <v>40</v>
      </c>
      <c r="E487" s="59" t="s">
        <v>41</v>
      </c>
      <c r="F487" s="59">
        <v>2050</v>
      </c>
      <c r="G487" s="59"/>
      <c r="H487" s="75"/>
      <c r="I487" s="61">
        <v>0.34581916495458659</v>
      </c>
      <c r="J487" s="61">
        <v>6.1275985783741146E-2</v>
      </c>
      <c r="K487" s="61">
        <v>0.13946232238393391</v>
      </c>
      <c r="L487" s="61">
        <v>5.1072626122423276E-2</v>
      </c>
      <c r="M487" s="61">
        <v>0.71028415305115222</v>
      </c>
      <c r="N487" s="61">
        <v>0</v>
      </c>
      <c r="O487" s="61">
        <v>8.4267645484240612E-3</v>
      </c>
      <c r="P487" s="61">
        <v>0.11110451761960403</v>
      </c>
      <c r="Q487" s="61">
        <v>0.21627678145817114</v>
      </c>
      <c r="R487" s="61">
        <v>9.8518702485733377E-3</v>
      </c>
      <c r="S487" s="61">
        <v>1.7305672187055688E-3</v>
      </c>
      <c r="T487" s="61">
        <v>0.55589345301532078</v>
      </c>
      <c r="U487" s="61">
        <v>1.5603370625775997E-2</v>
      </c>
      <c r="V487" s="61">
        <v>0.19794375734224559</v>
      </c>
      <c r="W487" s="61">
        <v>0.45172213407521139</v>
      </c>
      <c r="X487" s="61">
        <v>0.12929102602893749</v>
      </c>
      <c r="Y487" s="61">
        <v>0.48439347908454233</v>
      </c>
      <c r="Z487" s="61">
        <v>0</v>
      </c>
      <c r="AA487" s="61">
        <v>0</v>
      </c>
      <c r="AB487" s="61">
        <v>0.43585128834916487</v>
      </c>
      <c r="AC487" s="61">
        <v>1.6499240335804955E-2</v>
      </c>
      <c r="AD487" s="61">
        <v>3.0284440419997179E-2</v>
      </c>
      <c r="AE487" s="61">
        <v>7.8220241918163961E-5</v>
      </c>
      <c r="AF487" s="61">
        <v>2.5431431391587555E-2</v>
      </c>
      <c r="AG487" s="61">
        <v>0.23838122267072911</v>
      </c>
      <c r="AH487" s="61">
        <v>7.9723588985178913E-4</v>
      </c>
      <c r="AI487" s="61">
        <v>8.36630059139232E-2</v>
      </c>
      <c r="AJ487" s="61">
        <v>0</v>
      </c>
      <c r="AK487" s="61">
        <v>1.592765672094538</v>
      </c>
      <c r="AL487" s="61">
        <v>0.10756376126173267</v>
      </c>
      <c r="AM487" s="61">
        <v>0.2729375418792831</v>
      </c>
      <c r="AN487" s="61">
        <v>0.55730074758414272</v>
      </c>
      <c r="AO487" s="61">
        <v>8.0737665136782003E-3</v>
      </c>
      <c r="AP487" s="61">
        <v>2.9028038713730362E-2</v>
      </c>
      <c r="AQ487" s="61">
        <v>2.6602680849225936E-2</v>
      </c>
      <c r="AR487" s="61">
        <v>6.5150690612793216E-2</v>
      </c>
      <c r="AS487" s="71"/>
    </row>
    <row r="488" spans="1:45" s="58" customFormat="1" x14ac:dyDescent="0.25">
      <c r="E488" s="58" t="s">
        <v>45</v>
      </c>
      <c r="F488" s="58">
        <v>2010</v>
      </c>
      <c r="I488" s="60">
        <v>4.8613320679054812</v>
      </c>
      <c r="J488" s="60">
        <v>7.5758164506697705</v>
      </c>
      <c r="K488" s="60">
        <v>7.9892630488840917</v>
      </c>
      <c r="L488" s="60">
        <v>4.8508964466025528</v>
      </c>
      <c r="M488" s="60">
        <v>4.6621966745397252</v>
      </c>
      <c r="N488" s="60">
        <v>8.8825025665797295</v>
      </c>
      <c r="O488" s="60">
        <v>6.36223687670351</v>
      </c>
      <c r="P488" s="60">
        <v>5.2480220384384531</v>
      </c>
      <c r="Q488" s="60">
        <v>7.9960028491674144</v>
      </c>
      <c r="R488" s="60">
        <v>12.526284178769375</v>
      </c>
      <c r="S488" s="60">
        <v>4.999380590020877</v>
      </c>
      <c r="T488" s="60">
        <v>7.1565460191954804</v>
      </c>
      <c r="U488" s="60">
        <v>7.7047541445771017</v>
      </c>
      <c r="V488" s="60">
        <v>7.870234274578058</v>
      </c>
      <c r="W488" s="60">
        <v>6.3801645838684289</v>
      </c>
      <c r="X488" s="60">
        <v>4.8610277114381395</v>
      </c>
      <c r="Y488" s="60">
        <v>4.73764604913762</v>
      </c>
      <c r="Z488" s="60">
        <v>7.4260363718336908</v>
      </c>
      <c r="AA488" s="60">
        <v>0</v>
      </c>
      <c r="AB488" s="60">
        <v>8.0246976388920981</v>
      </c>
      <c r="AC488" s="60">
        <v>4.6006337057129709</v>
      </c>
      <c r="AD488" s="60">
        <v>7.8756925790372456</v>
      </c>
      <c r="AE488" s="60">
        <v>4.8117893301433972</v>
      </c>
      <c r="AF488" s="60">
        <v>4.7033505154264859</v>
      </c>
      <c r="AG488" s="60">
        <v>4.6552149342960192</v>
      </c>
      <c r="AH488" s="60">
        <v>4.6823749790462843</v>
      </c>
      <c r="AI488" s="60">
        <v>9.0091593782601862</v>
      </c>
      <c r="AJ488" s="60">
        <v>7.7172258290343798</v>
      </c>
      <c r="AK488" s="60">
        <v>5.2348180195493859</v>
      </c>
      <c r="AL488" s="60">
        <v>4.9199511142899306</v>
      </c>
      <c r="AM488" s="60">
        <v>4.3972536248207641</v>
      </c>
      <c r="AN488" s="60">
        <v>4.6577921766467041</v>
      </c>
      <c r="AO488" s="60">
        <v>8.1401150177567914</v>
      </c>
      <c r="AP488" s="60">
        <v>5.327465148451795</v>
      </c>
      <c r="AQ488" s="60">
        <v>5.0707351682522788</v>
      </c>
      <c r="AR488" s="60">
        <v>8.5176750251404556</v>
      </c>
      <c r="AS488" s="60"/>
    </row>
    <row r="489" spans="1:45" s="58" customFormat="1" x14ac:dyDescent="0.25">
      <c r="E489" s="58" t="s">
        <v>45</v>
      </c>
      <c r="F489" s="58">
        <v>2020</v>
      </c>
      <c r="H489" s="72"/>
      <c r="I489" s="60">
        <v>4.7717187607005052</v>
      </c>
      <c r="J489" s="60">
        <v>7.2252714378396519</v>
      </c>
      <c r="K489" s="60">
        <v>7.6003550181305242</v>
      </c>
      <c r="L489" s="60">
        <v>4.7041384689345449</v>
      </c>
      <c r="M489" s="60">
        <v>4.5924969066713235</v>
      </c>
      <c r="N489" s="60">
        <v>8.5318101618062325</v>
      </c>
      <c r="O489" s="60">
        <v>6.1053878298476114</v>
      </c>
      <c r="P489" s="60">
        <v>5.0775581053845489</v>
      </c>
      <c r="Q489" s="60">
        <v>7.5963500455095074</v>
      </c>
      <c r="R489" s="60">
        <v>11.740769059946517</v>
      </c>
      <c r="S489" s="60">
        <v>4.853810599910295</v>
      </c>
      <c r="T489" s="60">
        <v>6.8299910568127462</v>
      </c>
      <c r="U489" s="60">
        <v>7.3431328258762436</v>
      </c>
      <c r="V489" s="60">
        <v>7.4905358287803034</v>
      </c>
      <c r="W489" s="60">
        <v>6.1209123921116175</v>
      </c>
      <c r="X489" s="60">
        <v>4.7203404404679361</v>
      </c>
      <c r="Y489" s="60">
        <v>4.6104931915436564</v>
      </c>
      <c r="Z489" s="60">
        <v>7.0888787798345376</v>
      </c>
      <c r="AA489" s="60">
        <v>0</v>
      </c>
      <c r="AB489" s="60">
        <v>7.6441944898259315</v>
      </c>
      <c r="AC489" s="60">
        <v>4.4796068919037459</v>
      </c>
      <c r="AD489" s="60">
        <v>7.4899681042252935</v>
      </c>
      <c r="AE489" s="60">
        <v>4.6776827267090715</v>
      </c>
      <c r="AF489" s="60">
        <v>4.629535363469409</v>
      </c>
      <c r="AG489" s="60">
        <v>4.5862133404519883</v>
      </c>
      <c r="AH489" s="60">
        <v>4.5063508248912303</v>
      </c>
      <c r="AI489" s="60">
        <v>8.5105822505615798</v>
      </c>
      <c r="AJ489" s="60">
        <v>7.342023145716511</v>
      </c>
      <c r="AK489" s="60">
        <v>5.0566166968016164</v>
      </c>
      <c r="AL489" s="60">
        <v>4.7905313475158637</v>
      </c>
      <c r="AM489" s="60">
        <v>4.2884373070776878</v>
      </c>
      <c r="AN489" s="60">
        <v>4.5885328585676044</v>
      </c>
      <c r="AO489" s="60">
        <v>7.7598664782978597</v>
      </c>
      <c r="AP489" s="60">
        <v>5.1629786490062024</v>
      </c>
      <c r="AQ489" s="60">
        <v>4.9165824747265132</v>
      </c>
      <c r="AR489" s="60">
        <v>8.087549245652502</v>
      </c>
      <c r="AS489" s="60"/>
    </row>
    <row r="490" spans="1:45" s="58" customFormat="1" x14ac:dyDescent="0.25">
      <c r="E490" s="58" t="s">
        <v>45</v>
      </c>
      <c r="F490" s="58">
        <v>2030</v>
      </c>
      <c r="H490" s="72"/>
      <c r="I490" s="60">
        <v>4.6910667842160256</v>
      </c>
      <c r="J490" s="60">
        <v>6.3676783333350251</v>
      </c>
      <c r="K490" s="60">
        <v>6.8317711245591255</v>
      </c>
      <c r="L490" s="60">
        <v>4.2621686433431201</v>
      </c>
      <c r="M490" s="60">
        <v>4.5297671155897623</v>
      </c>
      <c r="N490" s="60">
        <v>8.2161869975100874</v>
      </c>
      <c r="O490" s="60">
        <v>5.4407644537681641</v>
      </c>
      <c r="P490" s="60">
        <v>4.7260587697388567</v>
      </c>
      <c r="Q490" s="60">
        <v>6.9588163869063653</v>
      </c>
      <c r="R490" s="60">
        <v>10.769539121807842</v>
      </c>
      <c r="S490" s="60">
        <v>5.4315337465937841</v>
      </c>
      <c r="T490" s="60">
        <v>6.1420308631267284</v>
      </c>
      <c r="U490" s="60">
        <v>6.4879097248634103</v>
      </c>
      <c r="V490" s="60">
        <v>6.9388619985019142</v>
      </c>
      <c r="W490" s="60">
        <v>5.2980514833059837</v>
      </c>
      <c r="X490" s="60">
        <v>4.2297473178777674</v>
      </c>
      <c r="Y490" s="60">
        <v>4.3513581582197922</v>
      </c>
      <c r="Z490" s="60">
        <v>6.3247686943091743</v>
      </c>
      <c r="AA490" s="60">
        <v>0</v>
      </c>
      <c r="AB490" s="60">
        <v>7.1318805446368136</v>
      </c>
      <c r="AC490" s="60">
        <v>5.0487558729995898</v>
      </c>
      <c r="AD490" s="60">
        <v>6.3391265107109911</v>
      </c>
      <c r="AE490" s="60">
        <v>5.2511314427782079</v>
      </c>
      <c r="AF490" s="60">
        <v>4.5631017267080383</v>
      </c>
      <c r="AG490" s="60">
        <v>4.5241119059923607</v>
      </c>
      <c r="AH490" s="60">
        <v>4.0282423655491622</v>
      </c>
      <c r="AI490" s="60">
        <v>8.2741840998818379</v>
      </c>
      <c r="AJ490" s="60">
        <v>7.0043407307304317</v>
      </c>
      <c r="AK490" s="60">
        <v>4.3050192563091887</v>
      </c>
      <c r="AL490" s="60">
        <v>3.9806427591172828</v>
      </c>
      <c r="AM490" s="60">
        <v>4.3326506888856162</v>
      </c>
      <c r="AN490" s="60">
        <v>4.5261994722964145</v>
      </c>
      <c r="AO490" s="60">
        <v>7.5305086838968913</v>
      </c>
      <c r="AP490" s="60">
        <v>5.3070553595206782</v>
      </c>
      <c r="AQ490" s="60">
        <v>5.0318780541415107</v>
      </c>
      <c r="AR490" s="60">
        <v>7.290963901019305</v>
      </c>
      <c r="AS490" s="60"/>
    </row>
    <row r="491" spans="1:45" s="58" customFormat="1" x14ac:dyDescent="0.25">
      <c r="E491" s="58" t="s">
        <v>45</v>
      </c>
      <c r="F491" s="58">
        <v>2040</v>
      </c>
      <c r="H491" s="72"/>
      <c r="I491" s="60">
        <v>4.6184800053799941</v>
      </c>
      <c r="J491" s="60">
        <v>5.9795560828421239</v>
      </c>
      <c r="K491" s="60">
        <v>6.1361270292069072</v>
      </c>
      <c r="L491" s="60">
        <v>3.8906874530538378</v>
      </c>
      <c r="M491" s="60">
        <v>4.4733103036163566</v>
      </c>
      <c r="N491" s="60">
        <v>7.9321261496435556</v>
      </c>
      <c r="O491" s="60">
        <v>4.9074266780951206</v>
      </c>
      <c r="P491" s="60">
        <v>4.4012001977634796</v>
      </c>
      <c r="Q491" s="60">
        <v>6.2681459140521918</v>
      </c>
      <c r="R491" s="60">
        <v>9.8455701275762699</v>
      </c>
      <c r="S491" s="60">
        <v>5.3136220546042132</v>
      </c>
      <c r="T491" s="60">
        <v>5.59982359131648</v>
      </c>
      <c r="U491" s="60">
        <v>5.9608032731253928</v>
      </c>
      <c r="V491" s="60">
        <v>6.4949214714319972</v>
      </c>
      <c r="W491" s="60">
        <v>5.0340303622299363</v>
      </c>
      <c r="X491" s="60">
        <v>3.7889342067616676</v>
      </c>
      <c r="Y491" s="60">
        <v>4.1067794371014266</v>
      </c>
      <c r="Z491" s="60">
        <v>5.731114475225997</v>
      </c>
      <c r="AA491" s="60">
        <v>0</v>
      </c>
      <c r="AB491" s="60">
        <v>6.5329050803488808</v>
      </c>
      <c r="AC491" s="60">
        <v>4.8881154425442084</v>
      </c>
      <c r="AD491" s="60">
        <v>6.0266896861133112</v>
      </c>
      <c r="AE491" s="60">
        <v>5.1425050939964052</v>
      </c>
      <c r="AF491" s="60">
        <v>4.503311453622806</v>
      </c>
      <c r="AG491" s="60">
        <v>4.468220614978696</v>
      </c>
      <c r="AH491" s="60">
        <v>3.6209228337869392</v>
      </c>
      <c r="AI491" s="60">
        <v>7.8117707161022087</v>
      </c>
      <c r="AJ491" s="60">
        <v>6.7004265572429604</v>
      </c>
      <c r="AK491" s="60">
        <v>4.1072285852294126</v>
      </c>
      <c r="AL491" s="60">
        <v>3.8439765725237152</v>
      </c>
      <c r="AM491" s="60">
        <v>4.276326637036969</v>
      </c>
      <c r="AN491" s="60">
        <v>4.4700994246523447</v>
      </c>
      <c r="AO491" s="60">
        <v>7.2166020320708295</v>
      </c>
      <c r="AP491" s="60">
        <v>4.8975324928932924</v>
      </c>
      <c r="AQ491" s="60">
        <v>4.903762982533916</v>
      </c>
      <c r="AR491" s="60">
        <v>6.6486657996286143</v>
      </c>
      <c r="AS491" s="60"/>
    </row>
    <row r="492" spans="1:45" s="58" customFormat="1" x14ac:dyDescent="0.25">
      <c r="E492" s="58" t="s">
        <v>45</v>
      </c>
      <c r="F492" s="58">
        <v>2050</v>
      </c>
      <c r="G492" s="65"/>
      <c r="H492" s="83"/>
      <c r="I492" s="60">
        <v>4.5531519044275663</v>
      </c>
      <c r="J492" s="60">
        <v>5.6369066744460845</v>
      </c>
      <c r="K492" s="60">
        <v>5.8319833995769521</v>
      </c>
      <c r="L492" s="60">
        <v>3.7153009797121044</v>
      </c>
      <c r="M492" s="60">
        <v>4.4224991728402925</v>
      </c>
      <c r="N492" s="60">
        <v>7.6764713865636773</v>
      </c>
      <c r="O492" s="60">
        <v>4.7201837229371701</v>
      </c>
      <c r="P492" s="60">
        <v>4.0847519288840122</v>
      </c>
      <c r="Q492" s="60">
        <v>5.8695593393012411</v>
      </c>
      <c r="R492" s="60">
        <v>8.890671087029407</v>
      </c>
      <c r="S492" s="60">
        <v>5.2075015318135991</v>
      </c>
      <c r="T492" s="60">
        <v>5.2815005923173715</v>
      </c>
      <c r="U492" s="60">
        <v>5.6348815523404046</v>
      </c>
      <c r="V492" s="60">
        <v>6.0019254697007254</v>
      </c>
      <c r="W492" s="60">
        <v>4.7771248235289958</v>
      </c>
      <c r="X492" s="60">
        <v>3.6863731862243898</v>
      </c>
      <c r="Y492" s="60">
        <v>3.8667261241778736</v>
      </c>
      <c r="Z492" s="60">
        <v>5.4607195649645801</v>
      </c>
      <c r="AA492" s="60">
        <v>0</v>
      </c>
      <c r="AB492" s="60">
        <v>5.939277512301091</v>
      </c>
      <c r="AC492" s="60">
        <v>4.451541478615237</v>
      </c>
      <c r="AD492" s="60">
        <v>5.7454965439753982</v>
      </c>
      <c r="AE492" s="60">
        <v>5.0447413800927823</v>
      </c>
      <c r="AF492" s="60">
        <v>4.4495002078460963</v>
      </c>
      <c r="AG492" s="60">
        <v>4.4179184530663971</v>
      </c>
      <c r="AH492" s="60">
        <v>3.4926012254079049</v>
      </c>
      <c r="AI492" s="60">
        <v>7.161632984322079</v>
      </c>
      <c r="AJ492" s="60">
        <v>6.4269038011042348</v>
      </c>
      <c r="AK492" s="60">
        <v>3.9430959475121869</v>
      </c>
      <c r="AL492" s="60">
        <v>3.7762114874502353</v>
      </c>
      <c r="AM492" s="60">
        <v>4.0336318938618447</v>
      </c>
      <c r="AN492" s="60">
        <v>4.4196093817726814</v>
      </c>
      <c r="AO492" s="60">
        <v>6.7315925849458456</v>
      </c>
      <c r="AP492" s="60">
        <v>4.2361029577332028</v>
      </c>
      <c r="AQ492" s="60">
        <v>4.601784206626883</v>
      </c>
      <c r="AR492" s="60">
        <v>6.1948589756573931</v>
      </c>
      <c r="AS492" s="60"/>
    </row>
    <row r="493" spans="1:45" s="58" customFormat="1" x14ac:dyDescent="0.25">
      <c r="B493" s="58" t="s">
        <v>46</v>
      </c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</row>
    <row r="494" spans="1:45" s="58" customFormat="1" x14ac:dyDescent="0.25">
      <c r="A494" s="58" t="s">
        <v>147</v>
      </c>
      <c r="B494" s="58" t="s">
        <v>42</v>
      </c>
      <c r="C494" s="58" t="s">
        <v>40</v>
      </c>
      <c r="E494" s="58" t="s">
        <v>41</v>
      </c>
      <c r="F494" s="58">
        <v>2010</v>
      </c>
      <c r="I494" s="60">
        <v>6.2460842049219941E-3</v>
      </c>
      <c r="J494" s="60">
        <v>0</v>
      </c>
      <c r="K494" s="60">
        <v>0</v>
      </c>
      <c r="L494" s="60">
        <v>0</v>
      </c>
      <c r="M494" s="60">
        <v>1.1155295096284055E-3</v>
      </c>
      <c r="N494" s="60">
        <v>0</v>
      </c>
      <c r="O494" s="60">
        <v>3.6152805592523575E-2</v>
      </c>
      <c r="P494" s="60">
        <v>0</v>
      </c>
      <c r="Q494" s="60">
        <v>0</v>
      </c>
      <c r="R494" s="60">
        <v>0</v>
      </c>
      <c r="S494" s="60">
        <v>0</v>
      </c>
      <c r="T494" s="60">
        <v>0.91664541960534096</v>
      </c>
      <c r="U494" s="60">
        <v>0</v>
      </c>
      <c r="V494" s="60">
        <v>1.7115527211992249E-2</v>
      </c>
      <c r="W494" s="60">
        <v>0.22641659243661377</v>
      </c>
      <c r="X494" s="60">
        <v>9.2661419546621632E-2</v>
      </c>
      <c r="Y494" s="60">
        <v>0</v>
      </c>
      <c r="Z494" s="60">
        <v>0</v>
      </c>
      <c r="AA494" s="60">
        <v>0</v>
      </c>
      <c r="AB494" s="60">
        <v>0.82741642436518714</v>
      </c>
      <c r="AC494" s="60">
        <v>0</v>
      </c>
      <c r="AD494" s="60">
        <v>0</v>
      </c>
      <c r="AE494" s="60">
        <v>0</v>
      </c>
      <c r="AF494" s="60">
        <v>4.9369437603102671E-3</v>
      </c>
      <c r="AG494" s="60">
        <v>0</v>
      </c>
      <c r="AH494" s="60">
        <v>0</v>
      </c>
      <c r="AI494" s="60">
        <v>0</v>
      </c>
      <c r="AJ494" s="60">
        <v>0</v>
      </c>
      <c r="AK494" s="60">
        <v>0</v>
      </c>
      <c r="AL494" s="60">
        <v>9.0984836919465129E-2</v>
      </c>
      <c r="AM494" s="60">
        <v>0</v>
      </c>
      <c r="AN494" s="60">
        <v>0</v>
      </c>
      <c r="AO494" s="60">
        <v>0</v>
      </c>
      <c r="AP494" s="60">
        <v>0</v>
      </c>
      <c r="AQ494" s="60">
        <v>0</v>
      </c>
      <c r="AR494" s="60">
        <v>0</v>
      </c>
      <c r="AS494" s="60"/>
    </row>
    <row r="495" spans="1:45" s="58" customFormat="1" x14ac:dyDescent="0.25">
      <c r="A495" s="58" t="s">
        <v>147</v>
      </c>
      <c r="B495" s="58" t="s">
        <v>42</v>
      </c>
      <c r="C495" s="58" t="s">
        <v>40</v>
      </c>
      <c r="E495" s="58" t="s">
        <v>41</v>
      </c>
      <c r="F495" s="58">
        <v>2020</v>
      </c>
      <c r="H495" s="74"/>
      <c r="I495" s="60">
        <v>1.5097216810502995E-2</v>
      </c>
      <c r="J495" s="60">
        <v>0</v>
      </c>
      <c r="K495" s="60">
        <v>0</v>
      </c>
      <c r="L495" s="60">
        <v>0</v>
      </c>
      <c r="M495" s="60">
        <v>3.150464259295539E-3</v>
      </c>
      <c r="N495" s="60">
        <v>0</v>
      </c>
      <c r="O495" s="60">
        <v>9.2978818703352187E-2</v>
      </c>
      <c r="P495" s="60">
        <v>0</v>
      </c>
      <c r="Q495" s="60">
        <v>0</v>
      </c>
      <c r="R495" s="60">
        <v>0</v>
      </c>
      <c r="S495" s="60">
        <v>0</v>
      </c>
      <c r="T495" s="60">
        <v>2.8445772074713962</v>
      </c>
      <c r="U495" s="60">
        <v>0</v>
      </c>
      <c r="V495" s="60">
        <v>2.4820883953564968E-2</v>
      </c>
      <c r="W495" s="60">
        <v>0.42572426634305494</v>
      </c>
      <c r="X495" s="60">
        <v>0.15246467829019911</v>
      </c>
      <c r="Y495" s="60">
        <v>0</v>
      </c>
      <c r="Z495" s="60">
        <v>0</v>
      </c>
      <c r="AA495" s="60">
        <v>0</v>
      </c>
      <c r="AB495" s="60">
        <v>1.3889930946425417</v>
      </c>
      <c r="AC495" s="60">
        <v>0</v>
      </c>
      <c r="AD495" s="60">
        <v>0</v>
      </c>
      <c r="AE495" s="60">
        <v>0</v>
      </c>
      <c r="AF495" s="60">
        <v>7.9705444936765731E-3</v>
      </c>
      <c r="AG495" s="60">
        <v>0</v>
      </c>
      <c r="AH495" s="60">
        <v>0</v>
      </c>
      <c r="AI495" s="60">
        <v>0</v>
      </c>
      <c r="AJ495" s="60">
        <v>0</v>
      </c>
      <c r="AK495" s="60">
        <v>0</v>
      </c>
      <c r="AL495" s="60">
        <v>0.15386466793103334</v>
      </c>
      <c r="AM495" s="60">
        <v>0</v>
      </c>
      <c r="AN495" s="60">
        <v>0</v>
      </c>
      <c r="AO495" s="60">
        <v>0</v>
      </c>
      <c r="AP495" s="60">
        <v>0</v>
      </c>
      <c r="AQ495" s="60">
        <v>0</v>
      </c>
      <c r="AR495" s="60">
        <v>0</v>
      </c>
      <c r="AS495" s="60"/>
    </row>
    <row r="496" spans="1:45" s="58" customFormat="1" x14ac:dyDescent="0.25">
      <c r="A496" s="58" t="s">
        <v>147</v>
      </c>
      <c r="B496" s="58" t="s">
        <v>42</v>
      </c>
      <c r="C496" s="58" t="s">
        <v>40</v>
      </c>
      <c r="E496" s="58" t="s">
        <v>41</v>
      </c>
      <c r="F496" s="58">
        <v>2030</v>
      </c>
      <c r="H496" s="74"/>
      <c r="I496" s="60">
        <v>1.8790732519636394E-2</v>
      </c>
      <c r="J496" s="60">
        <v>0</v>
      </c>
      <c r="K496" s="60">
        <v>0</v>
      </c>
      <c r="L496" s="60">
        <v>0</v>
      </c>
      <c r="M496" s="60">
        <v>3.3032922201877823E-3</v>
      </c>
      <c r="N496" s="60">
        <v>0</v>
      </c>
      <c r="O496" s="60">
        <v>0.10682162678712509</v>
      </c>
      <c r="P496" s="60">
        <v>0</v>
      </c>
      <c r="Q496" s="60">
        <v>0</v>
      </c>
      <c r="R496" s="60">
        <v>0</v>
      </c>
      <c r="S496" s="60">
        <v>0</v>
      </c>
      <c r="T496" s="60">
        <v>3.1083852255019604</v>
      </c>
      <c r="U496" s="60">
        <v>0</v>
      </c>
      <c r="V496" s="60">
        <v>2.6419057131460991E-2</v>
      </c>
      <c r="W496" s="60">
        <v>0.41953251655898982</v>
      </c>
      <c r="X496" s="60">
        <v>0.17076196761165735</v>
      </c>
      <c r="Y496" s="60">
        <v>0</v>
      </c>
      <c r="Z496" s="60">
        <v>0</v>
      </c>
      <c r="AA496" s="60">
        <v>0</v>
      </c>
      <c r="AB496" s="60">
        <v>1.3979526090819661</v>
      </c>
      <c r="AC496" s="60">
        <v>0</v>
      </c>
      <c r="AD496" s="60">
        <v>0</v>
      </c>
      <c r="AE496" s="60">
        <v>0</v>
      </c>
      <c r="AF496" s="60">
        <v>8.7681893227492032E-3</v>
      </c>
      <c r="AG496" s="60">
        <v>0</v>
      </c>
      <c r="AH496" s="60">
        <v>0</v>
      </c>
      <c r="AI496" s="60">
        <v>0</v>
      </c>
      <c r="AJ496" s="60">
        <v>0</v>
      </c>
      <c r="AK496" s="60">
        <v>0</v>
      </c>
      <c r="AL496" s="60">
        <v>0.15838670647292843</v>
      </c>
      <c r="AM496" s="60">
        <v>0</v>
      </c>
      <c r="AN496" s="60">
        <v>0</v>
      </c>
      <c r="AO496" s="60">
        <v>0</v>
      </c>
      <c r="AP496" s="60">
        <v>0</v>
      </c>
      <c r="AQ496" s="60">
        <v>0</v>
      </c>
      <c r="AR496" s="60">
        <v>0</v>
      </c>
      <c r="AS496" s="60"/>
    </row>
    <row r="497" spans="1:45" s="58" customFormat="1" x14ac:dyDescent="0.25">
      <c r="A497" s="58" t="s">
        <v>147</v>
      </c>
      <c r="B497" s="58" t="s">
        <v>42</v>
      </c>
      <c r="C497" s="58" t="s">
        <v>40</v>
      </c>
      <c r="E497" s="58" t="s">
        <v>41</v>
      </c>
      <c r="F497" s="58">
        <v>2040</v>
      </c>
      <c r="H497" s="74"/>
      <c r="I497" s="60">
        <v>2.1862178560946015E-2</v>
      </c>
      <c r="J497" s="60">
        <v>0</v>
      </c>
      <c r="K497" s="60">
        <v>0</v>
      </c>
      <c r="L497" s="60">
        <v>0</v>
      </c>
      <c r="M497" s="60">
        <v>3.3200891937578006E-3</v>
      </c>
      <c r="N497" s="60">
        <v>0</v>
      </c>
      <c r="O497" s="60">
        <v>0.11672512854233158</v>
      </c>
      <c r="P497" s="60">
        <v>0</v>
      </c>
      <c r="Q497" s="60">
        <v>0</v>
      </c>
      <c r="R497" s="60">
        <v>0</v>
      </c>
      <c r="S497" s="60">
        <v>0</v>
      </c>
      <c r="T497" s="60">
        <v>3.398171994853842</v>
      </c>
      <c r="U497" s="60">
        <v>0</v>
      </c>
      <c r="V497" s="60">
        <v>2.6296710246588955E-2</v>
      </c>
      <c r="W497" s="60">
        <v>0.39874065754793303</v>
      </c>
      <c r="X497" s="60">
        <v>0.21231774760665811</v>
      </c>
      <c r="Y497" s="60">
        <v>0</v>
      </c>
      <c r="Z497" s="60">
        <v>0</v>
      </c>
      <c r="AA497" s="60">
        <v>0</v>
      </c>
      <c r="AB497" s="60">
        <v>1.4696004842824335</v>
      </c>
      <c r="AC497" s="60">
        <v>0</v>
      </c>
      <c r="AD497" s="60">
        <v>0</v>
      </c>
      <c r="AE497" s="60">
        <v>0</v>
      </c>
      <c r="AF497" s="60">
        <v>1.0305554628023841E-2</v>
      </c>
      <c r="AG497" s="60">
        <v>0</v>
      </c>
      <c r="AH497" s="60">
        <v>0</v>
      </c>
      <c r="AI497" s="60">
        <v>0</v>
      </c>
      <c r="AJ497" s="60">
        <v>0</v>
      </c>
      <c r="AK497" s="60">
        <v>0</v>
      </c>
      <c r="AL497" s="60">
        <v>0.14274682597491661</v>
      </c>
      <c r="AM497" s="60">
        <v>0</v>
      </c>
      <c r="AN497" s="60">
        <v>0</v>
      </c>
      <c r="AO497" s="60">
        <v>0</v>
      </c>
      <c r="AP497" s="60">
        <v>0</v>
      </c>
      <c r="AQ497" s="60">
        <v>0</v>
      </c>
      <c r="AR497" s="60">
        <v>0</v>
      </c>
      <c r="AS497" s="60"/>
    </row>
    <row r="498" spans="1:45" s="58" customFormat="1" x14ac:dyDescent="0.25">
      <c r="A498" s="58" t="s">
        <v>147</v>
      </c>
      <c r="B498" s="58" t="s">
        <v>42</v>
      </c>
      <c r="C498" s="58" t="s">
        <v>40</v>
      </c>
      <c r="E498" s="59" t="s">
        <v>41</v>
      </c>
      <c r="F498" s="59">
        <v>2050</v>
      </c>
      <c r="G498" s="59"/>
      <c r="H498" s="75"/>
      <c r="I498" s="61">
        <v>2.4933624602255625E-2</v>
      </c>
      <c r="J498" s="61">
        <v>0</v>
      </c>
      <c r="K498" s="61">
        <v>0</v>
      </c>
      <c r="L498" s="61">
        <v>0</v>
      </c>
      <c r="M498" s="61">
        <v>3.3368861673278194E-3</v>
      </c>
      <c r="N498" s="61">
        <v>0</v>
      </c>
      <c r="O498" s="61">
        <v>0.12662863029753804</v>
      </c>
      <c r="P498" s="61">
        <v>0</v>
      </c>
      <c r="Q498" s="61">
        <v>0</v>
      </c>
      <c r="R498" s="61">
        <v>0</v>
      </c>
      <c r="S498" s="61">
        <v>0</v>
      </c>
      <c r="T498" s="61">
        <v>3.6879587642057241</v>
      </c>
      <c r="U498" s="61">
        <v>0</v>
      </c>
      <c r="V498" s="61">
        <v>2.6174363361716916E-2</v>
      </c>
      <c r="W498" s="61">
        <v>0.37794879853687635</v>
      </c>
      <c r="X498" s="61">
        <v>0.25387352760165888</v>
      </c>
      <c r="Y498" s="61">
        <v>0</v>
      </c>
      <c r="Z498" s="61">
        <v>0</v>
      </c>
      <c r="AA498" s="61">
        <v>0</v>
      </c>
      <c r="AB498" s="61">
        <v>1.5412483594829001</v>
      </c>
      <c r="AC498" s="61">
        <v>0</v>
      </c>
      <c r="AD498" s="61">
        <v>0</v>
      </c>
      <c r="AE498" s="61">
        <v>0</v>
      </c>
      <c r="AF498" s="61">
        <v>1.1842919933298484E-2</v>
      </c>
      <c r="AG498" s="61">
        <v>0</v>
      </c>
      <c r="AH498" s="61">
        <v>0</v>
      </c>
      <c r="AI498" s="61">
        <v>0</v>
      </c>
      <c r="AJ498" s="61">
        <v>0</v>
      </c>
      <c r="AK498" s="61">
        <v>0</v>
      </c>
      <c r="AL498" s="61">
        <v>0.12710694547690482</v>
      </c>
      <c r="AM498" s="61">
        <v>0</v>
      </c>
      <c r="AN498" s="61">
        <v>0</v>
      </c>
      <c r="AO498" s="61">
        <v>0</v>
      </c>
      <c r="AP498" s="61">
        <v>0</v>
      </c>
      <c r="AQ498" s="61">
        <v>0</v>
      </c>
      <c r="AR498" s="61">
        <v>0</v>
      </c>
      <c r="AS498" s="71"/>
    </row>
    <row r="499" spans="1:45" s="58" customFormat="1" x14ac:dyDescent="0.25">
      <c r="E499" s="58" t="s">
        <v>45</v>
      </c>
      <c r="F499" s="58">
        <v>2010</v>
      </c>
      <c r="I499" s="60">
        <v>4.3430037565454302</v>
      </c>
      <c r="J499" s="60">
        <v>0</v>
      </c>
      <c r="K499" s="60">
        <v>0</v>
      </c>
      <c r="L499" s="60">
        <v>0</v>
      </c>
      <c r="M499" s="60">
        <v>0</v>
      </c>
      <c r="N499" s="60">
        <v>0</v>
      </c>
      <c r="O499" s="60">
        <v>5.3422049329427157</v>
      </c>
      <c r="P499" s="60">
        <v>0</v>
      </c>
      <c r="Q499" s="60">
        <v>0</v>
      </c>
      <c r="R499" s="60">
        <v>0</v>
      </c>
      <c r="S499" s="60">
        <v>0</v>
      </c>
      <c r="T499" s="60">
        <v>5.8520919235225177</v>
      </c>
      <c r="U499" s="60">
        <v>0</v>
      </c>
      <c r="V499" s="60">
        <v>0</v>
      </c>
      <c r="W499" s="60">
        <v>5.3586039670707617</v>
      </c>
      <c r="X499" s="60">
        <v>4.3095521909583008</v>
      </c>
      <c r="Y499" s="60">
        <v>0</v>
      </c>
      <c r="Z499" s="60">
        <v>0</v>
      </c>
      <c r="AA499" s="60">
        <v>0</v>
      </c>
      <c r="AB499" s="60">
        <v>6.4999209799839059</v>
      </c>
      <c r="AC499" s="60">
        <v>0</v>
      </c>
      <c r="AD499" s="60">
        <v>0</v>
      </c>
      <c r="AE499" s="60">
        <v>0</v>
      </c>
      <c r="AF499" s="60">
        <v>4.1456820423318161</v>
      </c>
      <c r="AG499" s="60">
        <v>4.3914727104356164</v>
      </c>
      <c r="AH499" s="60">
        <v>3.9889381746088506</v>
      </c>
      <c r="AI499" s="60">
        <v>0</v>
      </c>
      <c r="AJ499" s="60">
        <v>0</v>
      </c>
      <c r="AK499" s="60">
        <v>0</v>
      </c>
      <c r="AL499" s="60">
        <v>4.4155090220568445</v>
      </c>
      <c r="AM499" s="60">
        <v>0</v>
      </c>
      <c r="AN499" s="60">
        <v>0</v>
      </c>
      <c r="AO499" s="60">
        <v>0</v>
      </c>
      <c r="AP499" s="60">
        <v>4.7201509111001512</v>
      </c>
      <c r="AQ499" s="60">
        <v>0</v>
      </c>
      <c r="AR499" s="60">
        <v>0</v>
      </c>
      <c r="AS499" s="60"/>
    </row>
    <row r="500" spans="1:45" s="58" customFormat="1" x14ac:dyDescent="0.25">
      <c r="E500" s="58" t="s">
        <v>45</v>
      </c>
      <c r="F500" s="58">
        <v>2020</v>
      </c>
      <c r="H500" s="72"/>
      <c r="I500" s="60">
        <v>4.3052232804764579</v>
      </c>
      <c r="J500" s="60">
        <v>0</v>
      </c>
      <c r="K500" s="60">
        <v>0</v>
      </c>
      <c r="L500" s="60">
        <v>0</v>
      </c>
      <c r="M500" s="60">
        <v>0</v>
      </c>
      <c r="N500" s="60">
        <v>0</v>
      </c>
      <c r="O500" s="60">
        <v>5.1873590804628966</v>
      </c>
      <c r="P500" s="60">
        <v>0</v>
      </c>
      <c r="Q500" s="60">
        <v>0</v>
      </c>
      <c r="R500" s="60">
        <v>0</v>
      </c>
      <c r="S500" s="60">
        <v>0</v>
      </c>
      <c r="T500" s="60">
        <v>5.6558092067985202</v>
      </c>
      <c r="U500" s="60">
        <v>0</v>
      </c>
      <c r="V500" s="60">
        <v>0</v>
      </c>
      <c r="W500" s="60">
        <v>5.2059051873739026</v>
      </c>
      <c r="X500" s="60">
        <v>4.2240124720360814</v>
      </c>
      <c r="Y500" s="60">
        <v>0</v>
      </c>
      <c r="Z500" s="60">
        <v>0</v>
      </c>
      <c r="AA500" s="60">
        <v>0</v>
      </c>
      <c r="AB500" s="60">
        <v>6.2706018962855232</v>
      </c>
      <c r="AC500" s="60">
        <v>0</v>
      </c>
      <c r="AD500" s="60">
        <v>0</v>
      </c>
      <c r="AE500" s="60">
        <v>0</v>
      </c>
      <c r="AF500" s="60">
        <v>4.1276337376842056</v>
      </c>
      <c r="AG500" s="60">
        <v>4.3488453389776263</v>
      </c>
      <c r="AH500" s="60">
        <v>3.8822577008975396</v>
      </c>
      <c r="AI500" s="60">
        <v>0</v>
      </c>
      <c r="AJ500" s="60">
        <v>0</v>
      </c>
      <c r="AK500" s="60">
        <v>0</v>
      </c>
      <c r="AL500" s="60">
        <v>4.3369652769966649</v>
      </c>
      <c r="AM500" s="60">
        <v>0</v>
      </c>
      <c r="AN500" s="60">
        <v>0</v>
      </c>
      <c r="AO500" s="60">
        <v>0</v>
      </c>
      <c r="AP500" s="60">
        <v>4.6203199253458171</v>
      </c>
      <c r="AQ500" s="60">
        <v>0</v>
      </c>
      <c r="AR500" s="60">
        <v>0</v>
      </c>
      <c r="AS500" s="60"/>
    </row>
    <row r="501" spans="1:45" s="58" customFormat="1" x14ac:dyDescent="0.25">
      <c r="E501" s="58" t="s">
        <v>45</v>
      </c>
      <c r="F501" s="58">
        <v>2030</v>
      </c>
      <c r="H501" s="72"/>
      <c r="I501" s="60">
        <v>4.2712208520143831</v>
      </c>
      <c r="J501" s="60">
        <v>0</v>
      </c>
      <c r="K501" s="60">
        <v>0</v>
      </c>
      <c r="L501" s="60">
        <v>0</v>
      </c>
      <c r="M501" s="60">
        <v>0</v>
      </c>
      <c r="N501" s="60">
        <v>0</v>
      </c>
      <c r="O501" s="60">
        <v>4.6145385793219207</v>
      </c>
      <c r="P501" s="60">
        <v>0</v>
      </c>
      <c r="Q501" s="60">
        <v>0</v>
      </c>
      <c r="R501" s="60">
        <v>0</v>
      </c>
      <c r="S501" s="60">
        <v>0</v>
      </c>
      <c r="T501" s="60">
        <v>5.0931649592390693</v>
      </c>
      <c r="U501" s="60">
        <v>0</v>
      </c>
      <c r="V501" s="60">
        <v>0</v>
      </c>
      <c r="W501" s="60">
        <v>4.5128163161302073</v>
      </c>
      <c r="X501" s="60">
        <v>3.7830521462890982</v>
      </c>
      <c r="Y501" s="60">
        <v>0</v>
      </c>
      <c r="Z501" s="60">
        <v>0</v>
      </c>
      <c r="AA501" s="60">
        <v>0</v>
      </c>
      <c r="AB501" s="60">
        <v>5.8843254656818678</v>
      </c>
      <c r="AC501" s="60">
        <v>0</v>
      </c>
      <c r="AD501" s="60">
        <v>0</v>
      </c>
      <c r="AE501" s="60">
        <v>0</v>
      </c>
      <c r="AF501" s="60">
        <v>4.1113902635013559</v>
      </c>
      <c r="AG501" s="60">
        <v>4.3104807046654345</v>
      </c>
      <c r="AH501" s="60">
        <v>3.4665585539548407</v>
      </c>
      <c r="AI501" s="60">
        <v>0</v>
      </c>
      <c r="AJ501" s="60">
        <v>0</v>
      </c>
      <c r="AK501" s="60">
        <v>0</v>
      </c>
      <c r="AL501" s="60">
        <v>3.5763826789486708</v>
      </c>
      <c r="AM501" s="60">
        <v>0</v>
      </c>
      <c r="AN501" s="60">
        <v>0</v>
      </c>
      <c r="AO501" s="60">
        <v>0</v>
      </c>
      <c r="AP501" s="60">
        <v>4.825699300520589</v>
      </c>
      <c r="AQ501" s="60">
        <v>0</v>
      </c>
      <c r="AR501" s="60">
        <v>0</v>
      </c>
      <c r="AS501" s="60"/>
    </row>
    <row r="502" spans="1:45" s="58" customFormat="1" x14ac:dyDescent="0.25">
      <c r="E502" s="58" t="s">
        <v>45</v>
      </c>
      <c r="F502" s="58">
        <v>2040</v>
      </c>
      <c r="H502" s="72"/>
      <c r="I502" s="60">
        <v>4.2406186663985155</v>
      </c>
      <c r="J502" s="60">
        <v>0</v>
      </c>
      <c r="K502" s="60">
        <v>0</v>
      </c>
      <c r="L502" s="60">
        <v>0</v>
      </c>
      <c r="M502" s="60">
        <v>0</v>
      </c>
      <c r="N502" s="60">
        <v>0</v>
      </c>
      <c r="O502" s="60">
        <v>4.1638233910935005</v>
      </c>
      <c r="P502" s="60">
        <v>0</v>
      </c>
      <c r="Q502" s="60">
        <v>0</v>
      </c>
      <c r="R502" s="60">
        <v>0</v>
      </c>
      <c r="S502" s="60">
        <v>0</v>
      </c>
      <c r="T502" s="60">
        <v>4.6621068988241827</v>
      </c>
      <c r="U502" s="60">
        <v>0</v>
      </c>
      <c r="V502" s="60">
        <v>0</v>
      </c>
      <c r="W502" s="60">
        <v>4.3296704639782053</v>
      </c>
      <c r="X502" s="60">
        <v>3.3869085523318652</v>
      </c>
      <c r="Y502" s="60">
        <v>0</v>
      </c>
      <c r="Z502" s="60">
        <v>0</v>
      </c>
      <c r="AA502" s="60">
        <v>0</v>
      </c>
      <c r="AB502" s="60">
        <v>5.4194172792125288</v>
      </c>
      <c r="AC502" s="60">
        <v>0</v>
      </c>
      <c r="AD502" s="60">
        <v>0</v>
      </c>
      <c r="AE502" s="60">
        <v>0</v>
      </c>
      <c r="AF502" s="60">
        <v>4.0967711367367912</v>
      </c>
      <c r="AG502" s="60">
        <v>4.2759525337844622</v>
      </c>
      <c r="AH502" s="60">
        <v>3.1154074033520498</v>
      </c>
      <c r="AI502" s="60">
        <v>0</v>
      </c>
      <c r="AJ502" s="60">
        <v>0</v>
      </c>
      <c r="AK502" s="60">
        <v>0</v>
      </c>
      <c r="AL502" s="60">
        <v>3.4765245182154518</v>
      </c>
      <c r="AM502" s="60">
        <v>0</v>
      </c>
      <c r="AN502" s="60">
        <v>0</v>
      </c>
      <c r="AO502" s="60">
        <v>0</v>
      </c>
      <c r="AP502" s="60">
        <v>4.4656033331068086</v>
      </c>
      <c r="AQ502" s="60">
        <v>0</v>
      </c>
      <c r="AR502" s="60">
        <v>0</v>
      </c>
      <c r="AS502" s="60"/>
    </row>
    <row r="503" spans="1:45" s="58" customFormat="1" x14ac:dyDescent="0.25">
      <c r="E503" s="58" t="s">
        <v>45</v>
      </c>
      <c r="F503" s="58">
        <v>2050</v>
      </c>
      <c r="G503" s="65"/>
      <c r="H503" s="83"/>
      <c r="I503" s="60">
        <v>4.213076699344235</v>
      </c>
      <c r="J503" s="60">
        <v>0</v>
      </c>
      <c r="K503" s="60">
        <v>0</v>
      </c>
      <c r="L503" s="60">
        <v>0</v>
      </c>
      <c r="M503" s="60">
        <v>0</v>
      </c>
      <c r="N503" s="60">
        <v>0</v>
      </c>
      <c r="O503" s="60">
        <v>4.0509407646357127</v>
      </c>
      <c r="P503" s="60">
        <v>0</v>
      </c>
      <c r="Q503" s="60">
        <v>0</v>
      </c>
      <c r="R503" s="60">
        <v>0</v>
      </c>
      <c r="S503" s="60">
        <v>0</v>
      </c>
      <c r="T503" s="60">
        <v>4.4225021977664678</v>
      </c>
      <c r="U503" s="60">
        <v>0</v>
      </c>
      <c r="V503" s="60">
        <v>0</v>
      </c>
      <c r="W503" s="60">
        <v>4.1334287192882311</v>
      </c>
      <c r="X503" s="60">
        <v>3.3245500972375672</v>
      </c>
      <c r="Y503" s="60">
        <v>0</v>
      </c>
      <c r="Z503" s="60">
        <v>0</v>
      </c>
      <c r="AA503" s="60">
        <v>0</v>
      </c>
      <c r="AB503" s="60">
        <v>4.9544028433832183</v>
      </c>
      <c r="AC503" s="60">
        <v>0</v>
      </c>
      <c r="AD503" s="60">
        <v>0</v>
      </c>
      <c r="AE503" s="60">
        <v>0</v>
      </c>
      <c r="AF503" s="60">
        <v>4.0836139226486834</v>
      </c>
      <c r="AG503" s="60">
        <v>4.2448771799915868</v>
      </c>
      <c r="AH503" s="60">
        <v>3.0376373380165047</v>
      </c>
      <c r="AI503" s="60">
        <v>0</v>
      </c>
      <c r="AJ503" s="60">
        <v>0</v>
      </c>
      <c r="AK503" s="60">
        <v>0</v>
      </c>
      <c r="AL503" s="60">
        <v>3.4819848965439251</v>
      </c>
      <c r="AM503" s="60">
        <v>0</v>
      </c>
      <c r="AN503" s="60">
        <v>0</v>
      </c>
      <c r="AO503" s="60">
        <v>0</v>
      </c>
      <c r="AP503" s="60">
        <v>3.8455373728051949</v>
      </c>
      <c r="AQ503" s="60">
        <v>0</v>
      </c>
      <c r="AR503" s="60">
        <v>0</v>
      </c>
      <c r="AS503" s="60"/>
    </row>
    <row r="504" spans="1:45" s="58" customFormat="1" x14ac:dyDescent="0.25">
      <c r="B504" s="58" t="s">
        <v>46</v>
      </c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</row>
    <row r="505" spans="1:45" s="58" customFormat="1" x14ac:dyDescent="0.25">
      <c r="A505" s="58" t="s">
        <v>149</v>
      </c>
      <c r="B505" s="58" t="s">
        <v>42</v>
      </c>
      <c r="C505" s="58" t="s">
        <v>40</v>
      </c>
      <c r="E505" s="58" t="s">
        <v>41</v>
      </c>
      <c r="F505" s="58">
        <v>2010</v>
      </c>
      <c r="I505" s="60">
        <v>9.743943806753716E-2</v>
      </c>
      <c r="J505" s="60">
        <v>0</v>
      </c>
      <c r="K505" s="60">
        <v>0</v>
      </c>
      <c r="L505" s="60">
        <v>0</v>
      </c>
      <c r="M505" s="60">
        <v>0</v>
      </c>
      <c r="N505" s="60">
        <v>0</v>
      </c>
      <c r="O505" s="60">
        <v>3.9535784804419001E-2</v>
      </c>
      <c r="P505" s="60">
        <v>0</v>
      </c>
      <c r="Q505" s="60">
        <v>0</v>
      </c>
      <c r="R505" s="60">
        <v>0</v>
      </c>
      <c r="S505" s="60">
        <v>0</v>
      </c>
      <c r="T505" s="60">
        <v>7.1171741115761247</v>
      </c>
      <c r="U505" s="60">
        <v>0</v>
      </c>
      <c r="V505" s="60">
        <v>9.893347610775137E-2</v>
      </c>
      <c r="W505" s="60">
        <v>2.3512169202774644</v>
      </c>
      <c r="X505" s="60">
        <v>5.4210934833927478E-2</v>
      </c>
      <c r="Y505" s="60">
        <v>0</v>
      </c>
      <c r="Z505" s="60">
        <v>0</v>
      </c>
      <c r="AA505" s="60">
        <v>0</v>
      </c>
      <c r="AB505" s="60">
        <v>3.2977957425693072</v>
      </c>
      <c r="AC505" s="60">
        <v>0</v>
      </c>
      <c r="AD505" s="60">
        <v>0</v>
      </c>
      <c r="AE505" s="60">
        <v>0</v>
      </c>
      <c r="AF505" s="60">
        <v>3.1478677147905626E-3</v>
      </c>
      <c r="AG505" s="60">
        <v>1.2827278090191012E-2</v>
      </c>
      <c r="AH505" s="60">
        <v>0</v>
      </c>
      <c r="AI505" s="60">
        <v>0</v>
      </c>
      <c r="AJ505" s="60">
        <v>0</v>
      </c>
      <c r="AK505" s="60">
        <v>0</v>
      </c>
      <c r="AL505" s="60">
        <v>1.0828481566676198</v>
      </c>
      <c r="AM505" s="60">
        <v>0</v>
      </c>
      <c r="AN505" s="60">
        <v>0</v>
      </c>
      <c r="AO505" s="60">
        <v>0</v>
      </c>
      <c r="AP505" s="60">
        <v>2.6854263198613313E-3</v>
      </c>
      <c r="AQ505" s="60">
        <v>0</v>
      </c>
      <c r="AR505" s="60">
        <v>0</v>
      </c>
      <c r="AS505" s="60"/>
    </row>
    <row r="506" spans="1:45" s="58" customFormat="1" x14ac:dyDescent="0.25">
      <c r="A506" s="58" t="s">
        <v>149</v>
      </c>
      <c r="B506" s="58" t="s">
        <v>42</v>
      </c>
      <c r="C506" s="58" t="s">
        <v>40</v>
      </c>
      <c r="E506" s="58" t="s">
        <v>41</v>
      </c>
      <c r="F506" s="58">
        <v>2020</v>
      </c>
      <c r="H506" s="74"/>
      <c r="I506" s="60">
        <v>0.19857565102203206</v>
      </c>
      <c r="J506" s="60">
        <v>0</v>
      </c>
      <c r="K506" s="60">
        <v>0</v>
      </c>
      <c r="L506" s="60">
        <v>0</v>
      </c>
      <c r="M506" s="60">
        <v>0</v>
      </c>
      <c r="N506" s="60">
        <v>0</v>
      </c>
      <c r="O506" s="60">
        <v>7.625652732993278E-2</v>
      </c>
      <c r="P506" s="60">
        <v>0</v>
      </c>
      <c r="Q506" s="60">
        <v>0</v>
      </c>
      <c r="R506" s="60">
        <v>0</v>
      </c>
      <c r="S506" s="60">
        <v>0</v>
      </c>
      <c r="T506" s="60">
        <v>13.222430143495783</v>
      </c>
      <c r="U506" s="60">
        <v>0</v>
      </c>
      <c r="V506" s="60">
        <v>0.21384732341197152</v>
      </c>
      <c r="W506" s="60">
        <v>5.0697506876085443</v>
      </c>
      <c r="X506" s="60">
        <v>0.10237956432619422</v>
      </c>
      <c r="Y506" s="60">
        <v>0</v>
      </c>
      <c r="Z506" s="60">
        <v>0</v>
      </c>
      <c r="AA506" s="60">
        <v>0</v>
      </c>
      <c r="AB506" s="60">
        <v>5.9953193835447181</v>
      </c>
      <c r="AC506" s="60">
        <v>0</v>
      </c>
      <c r="AD506" s="60">
        <v>0</v>
      </c>
      <c r="AE506" s="60">
        <v>0</v>
      </c>
      <c r="AF506" s="60">
        <v>5.287750027983807E-3</v>
      </c>
      <c r="AG506" s="60">
        <v>2.1708306479176848E-2</v>
      </c>
      <c r="AH506" s="60">
        <v>0</v>
      </c>
      <c r="AI506" s="60">
        <v>0</v>
      </c>
      <c r="AJ506" s="60">
        <v>0</v>
      </c>
      <c r="AK506" s="60">
        <v>0</v>
      </c>
      <c r="AL506" s="60">
        <v>1.6461171094356919</v>
      </c>
      <c r="AM506" s="60">
        <v>0</v>
      </c>
      <c r="AN506" s="60">
        <v>0</v>
      </c>
      <c r="AO506" s="60">
        <v>0</v>
      </c>
      <c r="AP506" s="60">
        <v>6.0245222541336265E-3</v>
      </c>
      <c r="AQ506" s="60">
        <v>0</v>
      </c>
      <c r="AR506" s="60">
        <v>0</v>
      </c>
      <c r="AS506" s="60"/>
    </row>
    <row r="507" spans="1:45" s="58" customFormat="1" x14ac:dyDescent="0.25">
      <c r="A507" s="58" t="s">
        <v>149</v>
      </c>
      <c r="B507" s="58" t="s">
        <v>42</v>
      </c>
      <c r="C507" s="58" t="s">
        <v>40</v>
      </c>
      <c r="E507" s="58" t="s">
        <v>41</v>
      </c>
      <c r="F507" s="58">
        <v>2030</v>
      </c>
      <c r="H507" s="74"/>
      <c r="I507" s="60">
        <v>0.19527099717829285</v>
      </c>
      <c r="J507" s="60">
        <v>0</v>
      </c>
      <c r="K507" s="60">
        <v>0</v>
      </c>
      <c r="L507" s="60">
        <v>0</v>
      </c>
      <c r="M507" s="60">
        <v>0</v>
      </c>
      <c r="N507" s="60">
        <v>0</v>
      </c>
      <c r="O507" s="60">
        <v>8.0442228864768969E-2</v>
      </c>
      <c r="P507" s="60">
        <v>0</v>
      </c>
      <c r="Q507" s="60">
        <v>0</v>
      </c>
      <c r="R507" s="60">
        <v>0</v>
      </c>
      <c r="S507" s="60">
        <v>0</v>
      </c>
      <c r="T507" s="60">
        <v>13.581437961060338</v>
      </c>
      <c r="U507" s="60">
        <v>0</v>
      </c>
      <c r="V507" s="60">
        <v>0.26431715844335302</v>
      </c>
      <c r="W507" s="60">
        <v>5.4943330345203734</v>
      </c>
      <c r="X507" s="60">
        <v>0.10373423219812392</v>
      </c>
      <c r="Y507" s="60">
        <v>0</v>
      </c>
      <c r="Z507" s="60">
        <v>0</v>
      </c>
      <c r="AA507" s="60">
        <v>0</v>
      </c>
      <c r="AB507" s="60">
        <v>6.2652029439750621</v>
      </c>
      <c r="AC507" s="60">
        <v>0</v>
      </c>
      <c r="AD507" s="60">
        <v>0</v>
      </c>
      <c r="AE507" s="60">
        <v>0</v>
      </c>
      <c r="AF507" s="60">
        <v>5.345641400820696E-3</v>
      </c>
      <c r="AG507" s="60">
        <v>1.896115060460124E-2</v>
      </c>
      <c r="AH507" s="60">
        <v>0</v>
      </c>
      <c r="AI507" s="60">
        <v>0</v>
      </c>
      <c r="AJ507" s="60">
        <v>0</v>
      </c>
      <c r="AK507" s="60">
        <v>0</v>
      </c>
      <c r="AL507" s="60">
        <v>1.984328699525578</v>
      </c>
      <c r="AM507" s="60">
        <v>0</v>
      </c>
      <c r="AN507" s="60">
        <v>0</v>
      </c>
      <c r="AO507" s="60">
        <v>0</v>
      </c>
      <c r="AP507" s="60">
        <v>6.3593990018446615E-3</v>
      </c>
      <c r="AQ507" s="60">
        <v>0</v>
      </c>
      <c r="AR507" s="60">
        <v>0</v>
      </c>
      <c r="AS507" s="60"/>
    </row>
    <row r="508" spans="1:45" s="58" customFormat="1" x14ac:dyDescent="0.25">
      <c r="A508" s="58" t="s">
        <v>149</v>
      </c>
      <c r="B508" s="58" t="s">
        <v>42</v>
      </c>
      <c r="C508" s="58" t="s">
        <v>40</v>
      </c>
      <c r="E508" s="58" t="s">
        <v>41</v>
      </c>
      <c r="F508" s="58">
        <v>2040</v>
      </c>
      <c r="H508" s="74"/>
      <c r="I508" s="60">
        <v>0.17892802423462298</v>
      </c>
      <c r="J508" s="60">
        <v>0</v>
      </c>
      <c r="K508" s="60">
        <v>0</v>
      </c>
      <c r="L508" s="60">
        <v>0</v>
      </c>
      <c r="M508" s="60">
        <v>5.5853049541029634E-4</v>
      </c>
      <c r="N508" s="60">
        <v>0</v>
      </c>
      <c r="O508" s="60">
        <v>8.1848686531209164E-2</v>
      </c>
      <c r="P508" s="60">
        <v>0</v>
      </c>
      <c r="Q508" s="60">
        <v>0</v>
      </c>
      <c r="R508" s="60">
        <v>0</v>
      </c>
      <c r="S508" s="60">
        <v>0</v>
      </c>
      <c r="T508" s="60">
        <v>14.013425637349005</v>
      </c>
      <c r="U508" s="60">
        <v>0</v>
      </c>
      <c r="V508" s="60">
        <v>0.30808597734645299</v>
      </c>
      <c r="W508" s="60">
        <v>5.6187301918733121</v>
      </c>
      <c r="X508" s="60">
        <v>0.10770129674429864</v>
      </c>
      <c r="Y508" s="60">
        <v>0</v>
      </c>
      <c r="Z508" s="60">
        <v>0</v>
      </c>
      <c r="AA508" s="60">
        <v>0</v>
      </c>
      <c r="AB508" s="60">
        <v>6.7402296216494584</v>
      </c>
      <c r="AC508" s="60">
        <v>0</v>
      </c>
      <c r="AD508" s="60">
        <v>0</v>
      </c>
      <c r="AE508" s="60">
        <v>0</v>
      </c>
      <c r="AF508" s="60">
        <v>5.4361661725739179E-3</v>
      </c>
      <c r="AG508" s="60">
        <v>1.7420526387005766E-2</v>
      </c>
      <c r="AH508" s="60">
        <v>0</v>
      </c>
      <c r="AI508" s="60">
        <v>0</v>
      </c>
      <c r="AJ508" s="60">
        <v>0</v>
      </c>
      <c r="AK508" s="60">
        <v>0</v>
      </c>
      <c r="AL508" s="60">
        <v>1.9411839062738436</v>
      </c>
      <c r="AM508" s="60">
        <v>0</v>
      </c>
      <c r="AN508" s="60">
        <v>0</v>
      </c>
      <c r="AO508" s="60">
        <v>0</v>
      </c>
      <c r="AP508" s="60">
        <v>6.7585802863684222E-3</v>
      </c>
      <c r="AQ508" s="60">
        <v>0</v>
      </c>
      <c r="AR508" s="60">
        <v>0</v>
      </c>
      <c r="AS508" s="60"/>
    </row>
    <row r="509" spans="1:45" s="58" customFormat="1" x14ac:dyDescent="0.25">
      <c r="A509" s="58" t="s">
        <v>149</v>
      </c>
      <c r="B509" s="58" t="s">
        <v>42</v>
      </c>
      <c r="C509" s="58" t="s">
        <v>40</v>
      </c>
      <c r="E509" s="59" t="s">
        <v>41</v>
      </c>
      <c r="F509" s="59">
        <v>2050</v>
      </c>
      <c r="G509" s="59"/>
      <c r="H509" s="75"/>
      <c r="I509" s="61">
        <v>0.16258505129095302</v>
      </c>
      <c r="J509" s="61">
        <v>0</v>
      </c>
      <c r="K509" s="61">
        <v>0</v>
      </c>
      <c r="L509" s="61">
        <v>0</v>
      </c>
      <c r="M509" s="61">
        <v>1.1170609908205927E-3</v>
      </c>
      <c r="N509" s="61">
        <v>0</v>
      </c>
      <c r="O509" s="61">
        <v>8.32551441976494E-2</v>
      </c>
      <c r="P509" s="61">
        <v>0</v>
      </c>
      <c r="Q509" s="61">
        <v>0</v>
      </c>
      <c r="R509" s="61">
        <v>0</v>
      </c>
      <c r="S509" s="61">
        <v>0</v>
      </c>
      <c r="T509" s="61">
        <v>14.44541331363768</v>
      </c>
      <c r="U509" s="61">
        <v>0</v>
      </c>
      <c r="V509" s="61">
        <v>0.3518547962495529</v>
      </c>
      <c r="W509" s="61">
        <v>5.7431273492262545</v>
      </c>
      <c r="X509" s="61">
        <v>0.11166836129047338</v>
      </c>
      <c r="Y509" s="61">
        <v>0</v>
      </c>
      <c r="Z509" s="61">
        <v>0</v>
      </c>
      <c r="AA509" s="61">
        <v>0</v>
      </c>
      <c r="AB509" s="61">
        <v>7.2152562993238574</v>
      </c>
      <c r="AC509" s="61">
        <v>0</v>
      </c>
      <c r="AD509" s="61">
        <v>0</v>
      </c>
      <c r="AE509" s="61">
        <v>0</v>
      </c>
      <c r="AF509" s="61">
        <v>5.5266909443271407E-3</v>
      </c>
      <c r="AG509" s="61">
        <v>1.5879902169410296E-2</v>
      </c>
      <c r="AH509" s="61">
        <v>0</v>
      </c>
      <c r="AI509" s="61">
        <v>0</v>
      </c>
      <c r="AJ509" s="61">
        <v>0</v>
      </c>
      <c r="AK509" s="61">
        <v>0</v>
      </c>
      <c r="AL509" s="61">
        <v>1.8980391130221101</v>
      </c>
      <c r="AM509" s="61">
        <v>0</v>
      </c>
      <c r="AN509" s="61">
        <v>0</v>
      </c>
      <c r="AO509" s="61">
        <v>0</v>
      </c>
      <c r="AP509" s="61">
        <v>7.1577615708921802E-3</v>
      </c>
      <c r="AQ509" s="61">
        <v>0</v>
      </c>
      <c r="AR509" s="61">
        <v>0</v>
      </c>
      <c r="AS509" s="71"/>
    </row>
    <row r="510" spans="1:45" s="58" customFormat="1" x14ac:dyDescent="0.25">
      <c r="E510" s="58" t="s">
        <v>45</v>
      </c>
      <c r="F510" s="58">
        <v>2010</v>
      </c>
      <c r="I510" s="60">
        <v>5.2547852089645382</v>
      </c>
      <c r="J510" s="60">
        <v>0</v>
      </c>
      <c r="K510" s="60">
        <v>0</v>
      </c>
      <c r="L510" s="60">
        <v>0</v>
      </c>
      <c r="M510" s="60">
        <v>0</v>
      </c>
      <c r="N510" s="60">
        <v>0</v>
      </c>
      <c r="O510" s="60">
        <v>9.2645604186954724</v>
      </c>
      <c r="P510" s="60">
        <v>0</v>
      </c>
      <c r="Q510" s="60">
        <v>0</v>
      </c>
      <c r="R510" s="60">
        <v>0</v>
      </c>
      <c r="S510" s="60">
        <v>0</v>
      </c>
      <c r="T510" s="60">
        <v>10.850743094978913</v>
      </c>
      <c r="U510" s="60">
        <v>0</v>
      </c>
      <c r="V510" s="60">
        <v>12.093524306404358</v>
      </c>
      <c r="W510" s="60">
        <v>9.1965926933245683</v>
      </c>
      <c r="X510" s="60">
        <v>6.4522549355104823</v>
      </c>
      <c r="Y510" s="60">
        <v>0</v>
      </c>
      <c r="Z510" s="60">
        <v>0</v>
      </c>
      <c r="AA510" s="60">
        <v>0</v>
      </c>
      <c r="AB510" s="60">
        <v>12.29268379028067</v>
      </c>
      <c r="AC510" s="60">
        <v>0</v>
      </c>
      <c r="AD510" s="60">
        <v>0</v>
      </c>
      <c r="AE510" s="60">
        <v>0</v>
      </c>
      <c r="AF510" s="60">
        <v>5.5398578344623601</v>
      </c>
      <c r="AG510" s="60">
        <v>5.4370447176281882</v>
      </c>
      <c r="AH510" s="60">
        <v>6.6725622329219263</v>
      </c>
      <c r="AI510" s="60">
        <v>0</v>
      </c>
      <c r="AJ510" s="60">
        <v>0</v>
      </c>
      <c r="AK510" s="60">
        <v>0</v>
      </c>
      <c r="AL510" s="60">
        <v>6.3863162806713856</v>
      </c>
      <c r="AM510" s="60">
        <v>0</v>
      </c>
      <c r="AN510" s="60">
        <v>0</v>
      </c>
      <c r="AO510" s="60">
        <v>0</v>
      </c>
      <c r="AP510" s="60">
        <v>7.1875000483969895</v>
      </c>
      <c r="AQ510" s="60">
        <v>0</v>
      </c>
      <c r="AR510" s="60">
        <v>0</v>
      </c>
      <c r="AS510" s="60"/>
    </row>
    <row r="511" spans="1:45" s="58" customFormat="1" x14ac:dyDescent="0.25">
      <c r="E511" s="58" t="s">
        <v>45</v>
      </c>
      <c r="F511" s="58">
        <v>2020</v>
      </c>
      <c r="H511" s="72"/>
      <c r="I511" s="60">
        <v>5.1258265876536546</v>
      </c>
      <c r="J511" s="60">
        <v>0</v>
      </c>
      <c r="K511" s="60">
        <v>0</v>
      </c>
      <c r="L511" s="60">
        <v>0</v>
      </c>
      <c r="M511" s="60">
        <v>0</v>
      </c>
      <c r="N511" s="60">
        <v>0</v>
      </c>
      <c r="O511" s="60">
        <v>8.7174790176403789</v>
      </c>
      <c r="P511" s="60">
        <v>0</v>
      </c>
      <c r="Q511" s="60">
        <v>0</v>
      </c>
      <c r="R511" s="60">
        <v>0</v>
      </c>
      <c r="S511" s="60">
        <v>0</v>
      </c>
      <c r="T511" s="60">
        <v>10.154223928427783</v>
      </c>
      <c r="U511" s="60">
        <v>0</v>
      </c>
      <c r="V511" s="60">
        <v>11.291376055558199</v>
      </c>
      <c r="W511" s="60">
        <v>8.6538617596460909</v>
      </c>
      <c r="X511" s="60">
        <v>6.1524449421330445</v>
      </c>
      <c r="Y511" s="60">
        <v>0</v>
      </c>
      <c r="Z511" s="60">
        <v>0</v>
      </c>
      <c r="AA511" s="60">
        <v>0</v>
      </c>
      <c r="AB511" s="60">
        <v>11.479152176459586</v>
      </c>
      <c r="AC511" s="60">
        <v>0</v>
      </c>
      <c r="AD511" s="60">
        <v>0</v>
      </c>
      <c r="AE511" s="60">
        <v>0</v>
      </c>
      <c r="AF511" s="60">
        <v>5.3823919506016953</v>
      </c>
      <c r="AG511" s="60">
        <v>5.2898601454509411</v>
      </c>
      <c r="AH511" s="60">
        <v>6.2975193533793075</v>
      </c>
      <c r="AI511" s="60">
        <v>0</v>
      </c>
      <c r="AJ511" s="60">
        <v>0</v>
      </c>
      <c r="AK511" s="60">
        <v>0</v>
      </c>
      <c r="AL511" s="60">
        <v>6.1104847379574316</v>
      </c>
      <c r="AM511" s="60">
        <v>0</v>
      </c>
      <c r="AN511" s="60">
        <v>0</v>
      </c>
      <c r="AO511" s="60">
        <v>0</v>
      </c>
      <c r="AP511" s="60">
        <v>6.837010058956877</v>
      </c>
      <c r="AQ511" s="60">
        <v>0</v>
      </c>
      <c r="AR511" s="60">
        <v>0</v>
      </c>
      <c r="AS511" s="60"/>
    </row>
    <row r="512" spans="1:45" s="58" customFormat="1" x14ac:dyDescent="0.25">
      <c r="E512" s="58" t="s">
        <v>45</v>
      </c>
      <c r="F512" s="58">
        <v>2030</v>
      </c>
      <c r="H512" s="72"/>
      <c r="I512" s="60">
        <v>5.0097638284738606</v>
      </c>
      <c r="J512" s="60">
        <v>0</v>
      </c>
      <c r="K512" s="60">
        <v>0</v>
      </c>
      <c r="L512" s="60">
        <v>0</v>
      </c>
      <c r="M512" s="60">
        <v>0</v>
      </c>
      <c r="N512" s="60">
        <v>0</v>
      </c>
      <c r="O512" s="60">
        <v>7.7916465227816545</v>
      </c>
      <c r="P512" s="60">
        <v>0</v>
      </c>
      <c r="Q512" s="60">
        <v>0</v>
      </c>
      <c r="R512" s="60">
        <v>0</v>
      </c>
      <c r="S512" s="60">
        <v>0</v>
      </c>
      <c r="T512" s="60">
        <v>9.1547526715369312</v>
      </c>
      <c r="U512" s="60">
        <v>0</v>
      </c>
      <c r="V512" s="60">
        <v>10.271999602455079</v>
      </c>
      <c r="W512" s="60">
        <v>7.6215245759531403</v>
      </c>
      <c r="X512" s="60">
        <v>5.5186413693763665</v>
      </c>
      <c r="Y512" s="60">
        <v>0</v>
      </c>
      <c r="Z512" s="60">
        <v>0</v>
      </c>
      <c r="AA512" s="60">
        <v>0</v>
      </c>
      <c r="AB512" s="60">
        <v>10.481517201620129</v>
      </c>
      <c r="AC512" s="60">
        <v>0</v>
      </c>
      <c r="AD512" s="60">
        <v>0</v>
      </c>
      <c r="AE512" s="60">
        <v>0</v>
      </c>
      <c r="AF512" s="60">
        <v>5.2406726551270966</v>
      </c>
      <c r="AG512" s="60">
        <v>5.1573940304914183</v>
      </c>
      <c r="AH512" s="60">
        <v>5.6402940411884321</v>
      </c>
      <c r="AI512" s="60">
        <v>0</v>
      </c>
      <c r="AJ512" s="60">
        <v>0</v>
      </c>
      <c r="AK512" s="60">
        <v>0</v>
      </c>
      <c r="AL512" s="60">
        <v>5.1679717561651</v>
      </c>
      <c r="AM512" s="60">
        <v>0</v>
      </c>
      <c r="AN512" s="60">
        <v>0</v>
      </c>
      <c r="AO512" s="60">
        <v>0</v>
      </c>
      <c r="AP512" s="60">
        <v>6.8136836284762854</v>
      </c>
      <c r="AQ512" s="60">
        <v>0</v>
      </c>
      <c r="AR512" s="60">
        <v>0</v>
      </c>
      <c r="AS512" s="60"/>
    </row>
    <row r="513" spans="1:45" s="58" customFormat="1" x14ac:dyDescent="0.25">
      <c r="E513" s="58" t="s">
        <v>45</v>
      </c>
      <c r="F513" s="58">
        <v>2040</v>
      </c>
      <c r="H513" s="72"/>
      <c r="I513" s="60">
        <v>4.9053073452120444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O513" s="60">
        <v>7.0232205402072623</v>
      </c>
      <c r="P513" s="60">
        <v>0</v>
      </c>
      <c r="Q513" s="60">
        <v>0</v>
      </c>
      <c r="R513" s="60">
        <v>0</v>
      </c>
      <c r="S513" s="60">
        <v>0</v>
      </c>
      <c r="T513" s="60">
        <v>8.3002966201517925</v>
      </c>
      <c r="U513" s="60">
        <v>0</v>
      </c>
      <c r="V513" s="60">
        <v>9.5231605142501827</v>
      </c>
      <c r="W513" s="60">
        <v>7.0500482846187396</v>
      </c>
      <c r="X513" s="60">
        <v>4.9489388531104046</v>
      </c>
      <c r="Y513" s="60">
        <v>0</v>
      </c>
      <c r="Z513" s="60">
        <v>0</v>
      </c>
      <c r="AA513" s="60">
        <v>0</v>
      </c>
      <c r="AB513" s="60">
        <v>9.4596211777835997</v>
      </c>
      <c r="AC513" s="60">
        <v>0</v>
      </c>
      <c r="AD513" s="60">
        <v>0</v>
      </c>
      <c r="AE513" s="60">
        <v>0</v>
      </c>
      <c r="AF513" s="60">
        <v>5.1131252891999583</v>
      </c>
      <c r="AG513" s="60">
        <v>5.0381745270278477</v>
      </c>
      <c r="AH513" s="60">
        <v>5.0717693418622813</v>
      </c>
      <c r="AI513" s="60">
        <v>0</v>
      </c>
      <c r="AJ513" s="60">
        <v>0</v>
      </c>
      <c r="AK513" s="60">
        <v>0</v>
      </c>
      <c r="AL513" s="60">
        <v>4.9130836210235866</v>
      </c>
      <c r="AM513" s="60">
        <v>0</v>
      </c>
      <c r="AN513" s="60">
        <v>0</v>
      </c>
      <c r="AO513" s="60">
        <v>0</v>
      </c>
      <c r="AP513" s="60">
        <v>6.2534979349533391</v>
      </c>
      <c r="AQ513" s="60">
        <v>0</v>
      </c>
      <c r="AR513" s="60">
        <v>0</v>
      </c>
      <c r="AS513" s="60"/>
    </row>
    <row r="514" spans="1:45" s="58" customFormat="1" x14ac:dyDescent="0.25">
      <c r="E514" s="58" t="s">
        <v>45</v>
      </c>
      <c r="F514" s="58">
        <v>2050</v>
      </c>
      <c r="G514" s="65"/>
      <c r="H514" s="83"/>
      <c r="I514" s="60">
        <v>4.8112965102764118</v>
      </c>
      <c r="J514" s="60">
        <v>0</v>
      </c>
      <c r="K514" s="60">
        <v>0</v>
      </c>
      <c r="L514" s="60">
        <v>0</v>
      </c>
      <c r="M514" s="60">
        <v>0</v>
      </c>
      <c r="N514" s="60">
        <v>0</v>
      </c>
      <c r="O514" s="60">
        <v>6.6243981988380964</v>
      </c>
      <c r="P514" s="60">
        <v>0</v>
      </c>
      <c r="Q514" s="60">
        <v>0</v>
      </c>
      <c r="R514" s="60">
        <v>0</v>
      </c>
      <c r="S514" s="60">
        <v>0</v>
      </c>
      <c r="T514" s="60">
        <v>7.7394810153253459</v>
      </c>
      <c r="U514" s="60">
        <v>0</v>
      </c>
      <c r="V514" s="60">
        <v>8.8217787731449224</v>
      </c>
      <c r="W514" s="60">
        <v>6.6028315004132274</v>
      </c>
      <c r="X514" s="60">
        <v>4.7303773679382539</v>
      </c>
      <c r="Y514" s="60">
        <v>0</v>
      </c>
      <c r="Z514" s="60">
        <v>0</v>
      </c>
      <c r="AA514" s="60">
        <v>0</v>
      </c>
      <c r="AB514" s="60">
        <v>8.6876386796795</v>
      </c>
      <c r="AC514" s="60">
        <v>0</v>
      </c>
      <c r="AD514" s="60">
        <v>0</v>
      </c>
      <c r="AE514" s="60">
        <v>0</v>
      </c>
      <c r="AF514" s="60">
        <v>4.9983326598655333</v>
      </c>
      <c r="AG514" s="60">
        <v>4.9308769739106335</v>
      </c>
      <c r="AH514" s="60">
        <v>4.7983630826757127</v>
      </c>
      <c r="AI514" s="60">
        <v>0</v>
      </c>
      <c r="AJ514" s="60">
        <v>0</v>
      </c>
      <c r="AK514" s="60">
        <v>0</v>
      </c>
      <c r="AL514" s="60">
        <v>4.7167425684217745</v>
      </c>
      <c r="AM514" s="60">
        <v>0</v>
      </c>
      <c r="AN514" s="60">
        <v>0</v>
      </c>
      <c r="AO514" s="60">
        <v>0</v>
      </c>
      <c r="AP514" s="60">
        <v>5.4564718555872442</v>
      </c>
      <c r="AQ514" s="60">
        <v>0</v>
      </c>
      <c r="AR514" s="60">
        <v>0</v>
      </c>
      <c r="AS514" s="60"/>
    </row>
    <row r="515" spans="1:45" s="58" customFormat="1" x14ac:dyDescent="0.25">
      <c r="B515" s="58" t="s">
        <v>46</v>
      </c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</row>
    <row r="516" spans="1:45" s="58" customFormat="1" x14ac:dyDescent="0.25">
      <c r="A516" s="58" t="s">
        <v>148</v>
      </c>
      <c r="B516" s="58" t="s">
        <v>42</v>
      </c>
      <c r="C516" s="58" t="s">
        <v>40</v>
      </c>
      <c r="E516" s="58" t="s">
        <v>41</v>
      </c>
      <c r="F516" s="58">
        <v>2010</v>
      </c>
      <c r="I516" s="60">
        <v>3.2904108138894592E-2</v>
      </c>
      <c r="J516" s="60">
        <v>0.19939733621753461</v>
      </c>
      <c r="K516" s="60">
        <v>0</v>
      </c>
      <c r="L516" s="60">
        <v>0.25802282335496035</v>
      </c>
      <c r="M516" s="60">
        <v>2.2822310487154752E-2</v>
      </c>
      <c r="N516" s="60">
        <v>0</v>
      </c>
      <c r="O516" s="60">
        <v>4.0338933896728046E-2</v>
      </c>
      <c r="P516" s="60">
        <v>9.6311446830658065E-2</v>
      </c>
      <c r="Q516" s="60">
        <v>0.36565106540952075</v>
      </c>
      <c r="R516" s="60">
        <v>0</v>
      </c>
      <c r="S516" s="60">
        <v>0</v>
      </c>
      <c r="T516" s="60">
        <v>3.3458454388538597</v>
      </c>
      <c r="U516" s="60">
        <v>0</v>
      </c>
      <c r="V516" s="60">
        <v>3.465625935607012</v>
      </c>
      <c r="W516" s="60">
        <v>0.38616616315273294</v>
      </c>
      <c r="X516" s="60">
        <v>0.16421174213550463</v>
      </c>
      <c r="Y516" s="60">
        <v>0.34016805459415234</v>
      </c>
      <c r="Z516" s="60">
        <v>0</v>
      </c>
      <c r="AA516" s="60">
        <v>0</v>
      </c>
      <c r="AB516" s="60">
        <v>3.3274323357540112</v>
      </c>
      <c r="AC516" s="60">
        <v>0</v>
      </c>
      <c r="AD516" s="60">
        <v>4.6569481304269108E-3</v>
      </c>
      <c r="AE516" s="60">
        <v>0</v>
      </c>
      <c r="AF516" s="60">
        <v>1.5846987595324678E-2</v>
      </c>
      <c r="AG516" s="60">
        <v>8.0198049046145123E-2</v>
      </c>
      <c r="AH516" s="60">
        <v>2.2473171994452103E-3</v>
      </c>
      <c r="AI516" s="60">
        <v>9.2506583288687208E-4</v>
      </c>
      <c r="AJ516" s="60">
        <v>0</v>
      </c>
      <c r="AK516" s="60">
        <v>1.8736349398874386E-3</v>
      </c>
      <c r="AL516" s="60">
        <v>0.7844648532929992</v>
      </c>
      <c r="AM516" s="60">
        <v>0.68392063248137802</v>
      </c>
      <c r="AN516" s="60">
        <v>0.24188990691438333</v>
      </c>
      <c r="AO516" s="60">
        <v>0</v>
      </c>
      <c r="AP516" s="60">
        <v>7.3890935970762878E-2</v>
      </c>
      <c r="AQ516" s="60">
        <v>4.7683815438395061E-2</v>
      </c>
      <c r="AR516" s="60">
        <v>5.3071411837852557E-3</v>
      </c>
      <c r="AS516" s="60"/>
    </row>
    <row r="517" spans="1:45" s="58" customFormat="1" x14ac:dyDescent="0.25">
      <c r="A517" s="58" t="s">
        <v>148</v>
      </c>
      <c r="B517" s="58" t="s">
        <v>42</v>
      </c>
      <c r="C517" s="58" t="s">
        <v>40</v>
      </c>
      <c r="E517" s="58" t="s">
        <v>41</v>
      </c>
      <c r="F517" s="58">
        <v>2020</v>
      </c>
      <c r="H517" s="74"/>
      <c r="I517" s="60">
        <v>7.99295850948194E-2</v>
      </c>
      <c r="J517" s="60">
        <v>0.34615735038003803</v>
      </c>
      <c r="K517" s="60">
        <v>0</v>
      </c>
      <c r="L517" s="60">
        <v>0.47376985289129497</v>
      </c>
      <c r="M517" s="60">
        <v>5.8374444498385462E-2</v>
      </c>
      <c r="N517" s="60">
        <v>0</v>
      </c>
      <c r="O517" s="60">
        <v>3.4018373272768306E-2</v>
      </c>
      <c r="P517" s="60">
        <v>0.1784876328535803</v>
      </c>
      <c r="Q517" s="60">
        <v>0.78437562820911866</v>
      </c>
      <c r="R517" s="60">
        <v>0</v>
      </c>
      <c r="S517" s="60">
        <v>0</v>
      </c>
      <c r="T517" s="60">
        <v>7.2963911766398635</v>
      </c>
      <c r="U517" s="60">
        <v>0</v>
      </c>
      <c r="V517" s="60">
        <v>6.2546999521313325</v>
      </c>
      <c r="W517" s="60">
        <v>0.65722329155764359</v>
      </c>
      <c r="X517" s="60">
        <v>0.31446539690588304</v>
      </c>
      <c r="Y517" s="60">
        <v>0.47006613700268141</v>
      </c>
      <c r="Z517" s="60">
        <v>0</v>
      </c>
      <c r="AA517" s="60">
        <v>0</v>
      </c>
      <c r="AB517" s="60">
        <v>5.2772347022750097</v>
      </c>
      <c r="AC517" s="60">
        <v>0</v>
      </c>
      <c r="AD517" s="60">
        <v>8.8535668226096213E-3</v>
      </c>
      <c r="AE517" s="60">
        <v>0</v>
      </c>
      <c r="AF517" s="60">
        <v>3.1204765455506829E-2</v>
      </c>
      <c r="AG517" s="60">
        <v>0.13349811169787901</v>
      </c>
      <c r="AH517" s="60">
        <v>1.7774853871304049E-3</v>
      </c>
      <c r="AI517" s="60">
        <v>0</v>
      </c>
      <c r="AJ517" s="60">
        <v>0</v>
      </c>
      <c r="AK517" s="60">
        <v>7.3674972306880856E-3</v>
      </c>
      <c r="AL517" s="60">
        <v>0.9780743702345176</v>
      </c>
      <c r="AM517" s="60">
        <v>1.025756704491896</v>
      </c>
      <c r="AN517" s="60">
        <v>0.46750562339025092</v>
      </c>
      <c r="AO517" s="60">
        <v>0</v>
      </c>
      <c r="AP517" s="60">
        <v>0.13821271226719148</v>
      </c>
      <c r="AQ517" s="60">
        <v>6.2076604299352869E-2</v>
      </c>
      <c r="AR517" s="60">
        <v>1.0919072398985315E-2</v>
      </c>
      <c r="AS517" s="60"/>
    </row>
    <row r="518" spans="1:45" s="58" customFormat="1" x14ac:dyDescent="0.25">
      <c r="A518" s="58" t="s">
        <v>148</v>
      </c>
      <c r="B518" s="58" t="s">
        <v>42</v>
      </c>
      <c r="C518" s="58" t="s">
        <v>40</v>
      </c>
      <c r="E518" s="58" t="s">
        <v>41</v>
      </c>
      <c r="F518" s="58">
        <v>2030</v>
      </c>
      <c r="H518" s="74"/>
      <c r="I518" s="60">
        <v>8.8944304108863961E-2</v>
      </c>
      <c r="J518" s="60">
        <v>0.32790977390051562</v>
      </c>
      <c r="K518" s="60">
        <v>0</v>
      </c>
      <c r="L518" s="60">
        <v>0.37509640652425946</v>
      </c>
      <c r="M518" s="60">
        <v>7.1443133867070824E-2</v>
      </c>
      <c r="N518" s="60">
        <v>0</v>
      </c>
      <c r="O518" s="60">
        <v>2.1565235868483384E-2</v>
      </c>
      <c r="P518" s="60">
        <v>0.17293699649695329</v>
      </c>
      <c r="Q518" s="60">
        <v>0.76391894177655106</v>
      </c>
      <c r="R518" s="60">
        <v>0</v>
      </c>
      <c r="S518" s="60">
        <v>0</v>
      </c>
      <c r="T518" s="60">
        <v>6.719488363985417</v>
      </c>
      <c r="U518" s="60">
        <v>0</v>
      </c>
      <c r="V518" s="60">
        <v>6.0828888713708889</v>
      </c>
      <c r="W518" s="60">
        <v>0.56165085366969691</v>
      </c>
      <c r="X518" s="60">
        <v>0.3110355559612924</v>
      </c>
      <c r="Y518" s="60">
        <v>0.38763283162019357</v>
      </c>
      <c r="Z518" s="60">
        <v>0</v>
      </c>
      <c r="AA518" s="60">
        <v>0</v>
      </c>
      <c r="AB518" s="60">
        <v>4.8628038691923932</v>
      </c>
      <c r="AC518" s="60">
        <v>0</v>
      </c>
      <c r="AD518" s="60">
        <v>8.7079108720251458E-3</v>
      </c>
      <c r="AE518" s="60">
        <v>0</v>
      </c>
      <c r="AF518" s="60">
        <v>3.283861878684418E-2</v>
      </c>
      <c r="AG518" s="60">
        <v>0.11350319674073427</v>
      </c>
      <c r="AH518" s="60">
        <v>1.9534992464846322E-3</v>
      </c>
      <c r="AI518" s="60">
        <v>0</v>
      </c>
      <c r="AJ518" s="60">
        <v>0</v>
      </c>
      <c r="AK518" s="60">
        <v>9.3502626740608989E-3</v>
      </c>
      <c r="AL518" s="60">
        <v>1.0261904530948203</v>
      </c>
      <c r="AM518" s="60">
        <v>0.78363477071428278</v>
      </c>
      <c r="AN518" s="60">
        <v>0.44415628800231766</v>
      </c>
      <c r="AO518" s="60">
        <v>0</v>
      </c>
      <c r="AP518" s="60">
        <v>0.11122740528013358</v>
      </c>
      <c r="AQ518" s="60">
        <v>4.2464037719516706E-2</v>
      </c>
      <c r="AR518" s="60">
        <v>1.1918439325616426E-2</v>
      </c>
      <c r="AS518" s="60"/>
    </row>
    <row r="519" spans="1:45" s="58" customFormat="1" x14ac:dyDescent="0.25">
      <c r="A519" s="58" t="s">
        <v>148</v>
      </c>
      <c r="B519" s="58" t="s">
        <v>42</v>
      </c>
      <c r="C519" s="58" t="s">
        <v>40</v>
      </c>
      <c r="E519" s="58" t="s">
        <v>41</v>
      </c>
      <c r="F519" s="58">
        <v>2040</v>
      </c>
      <c r="H519" s="74"/>
      <c r="I519" s="60">
        <v>0.11104880669630844</v>
      </c>
      <c r="J519" s="60">
        <v>0.31168633429346898</v>
      </c>
      <c r="K519" s="60">
        <v>0</v>
      </c>
      <c r="L519" s="60">
        <v>0.34686675490679786</v>
      </c>
      <c r="M519" s="60">
        <v>8.4834234302822581E-2</v>
      </c>
      <c r="N519" s="60">
        <v>0</v>
      </c>
      <c r="O519" s="60">
        <v>1.1927980084599851E-2</v>
      </c>
      <c r="P519" s="60">
        <v>0.16751231874437417</v>
      </c>
      <c r="Q519" s="60">
        <v>0.77640750273815096</v>
      </c>
      <c r="R519" s="60">
        <v>0</v>
      </c>
      <c r="S519" s="60">
        <v>0</v>
      </c>
      <c r="T519" s="60">
        <v>6.270301777628096</v>
      </c>
      <c r="U519" s="60">
        <v>0</v>
      </c>
      <c r="V519" s="60">
        <v>5.7239960291104595</v>
      </c>
      <c r="W519" s="60">
        <v>0.54375682106203094</v>
      </c>
      <c r="X519" s="60">
        <v>0.30778581973658797</v>
      </c>
      <c r="Y519" s="60">
        <v>0.31348178768631685</v>
      </c>
      <c r="Z519" s="60">
        <v>0</v>
      </c>
      <c r="AA519" s="60">
        <v>0</v>
      </c>
      <c r="AB519" s="60">
        <v>4.4469060195794974</v>
      </c>
      <c r="AC519" s="60">
        <v>0</v>
      </c>
      <c r="AD519" s="60">
        <v>8.8059687137729929E-3</v>
      </c>
      <c r="AE519" s="60">
        <v>0</v>
      </c>
      <c r="AF519" s="60">
        <v>3.4269367754687793E-2</v>
      </c>
      <c r="AG519" s="60">
        <v>9.8976852904613805E-2</v>
      </c>
      <c r="AH519" s="60">
        <v>1.7014180352134315E-3</v>
      </c>
      <c r="AI519" s="60">
        <v>0</v>
      </c>
      <c r="AJ519" s="60">
        <v>0</v>
      </c>
      <c r="AK519" s="60">
        <v>1.116052020541681E-2</v>
      </c>
      <c r="AL519" s="60">
        <v>0.84233494828221056</v>
      </c>
      <c r="AM519" s="60">
        <v>0.55810374976741739</v>
      </c>
      <c r="AN519" s="60">
        <v>0.42735512601321007</v>
      </c>
      <c r="AO519" s="60">
        <v>0</v>
      </c>
      <c r="AP519" s="60">
        <v>0.1101590224538725</v>
      </c>
      <c r="AQ519" s="60">
        <v>2.9955054609183008E-2</v>
      </c>
      <c r="AR519" s="60">
        <v>1.3046203034062348E-2</v>
      </c>
      <c r="AS519" s="60"/>
    </row>
    <row r="520" spans="1:45" s="58" customFormat="1" x14ac:dyDescent="0.25">
      <c r="A520" s="58" t="s">
        <v>148</v>
      </c>
      <c r="B520" s="58" t="s">
        <v>42</v>
      </c>
      <c r="C520" s="58" t="s">
        <v>40</v>
      </c>
      <c r="E520" s="59" t="s">
        <v>41</v>
      </c>
      <c r="F520" s="59">
        <v>2050</v>
      </c>
      <c r="G520" s="59"/>
      <c r="H520" s="75"/>
      <c r="I520" s="61">
        <v>0.13315330928375291</v>
      </c>
      <c r="J520" s="61">
        <v>0.29546289468642212</v>
      </c>
      <c r="K520" s="61">
        <v>0</v>
      </c>
      <c r="L520" s="61">
        <v>0.31863710328933637</v>
      </c>
      <c r="M520" s="61">
        <v>9.8225334738574352E-2</v>
      </c>
      <c r="N520" s="61">
        <v>0</v>
      </c>
      <c r="O520" s="61">
        <v>2.2907243007163191E-3</v>
      </c>
      <c r="P520" s="61">
        <v>0.16208764099179496</v>
      </c>
      <c r="Q520" s="61">
        <v>0.78889606369975118</v>
      </c>
      <c r="R520" s="61">
        <v>0</v>
      </c>
      <c r="S520" s="61">
        <v>0</v>
      </c>
      <c r="T520" s="61">
        <v>5.8211151912707724</v>
      </c>
      <c r="U520" s="61">
        <v>0</v>
      </c>
      <c r="V520" s="61">
        <v>5.3651031868500318</v>
      </c>
      <c r="W520" s="61">
        <v>0.52586278845436496</v>
      </c>
      <c r="X520" s="61">
        <v>0.30453608351188344</v>
      </c>
      <c r="Y520" s="61">
        <v>0.23933074375244018</v>
      </c>
      <c r="Z520" s="61">
        <v>0</v>
      </c>
      <c r="AA520" s="61">
        <v>0</v>
      </c>
      <c r="AB520" s="61">
        <v>4.0310081699666034</v>
      </c>
      <c r="AC520" s="61">
        <v>0</v>
      </c>
      <c r="AD520" s="61">
        <v>8.90402655552084E-3</v>
      </c>
      <c r="AE520" s="61">
        <v>0</v>
      </c>
      <c r="AF520" s="61">
        <v>3.5700116722531414E-2</v>
      </c>
      <c r="AG520" s="61">
        <v>8.4450509068493343E-2</v>
      </c>
      <c r="AH520" s="61">
        <v>1.4493368239422311E-3</v>
      </c>
      <c r="AI520" s="61">
        <v>0</v>
      </c>
      <c r="AJ520" s="61">
        <v>0</v>
      </c>
      <c r="AK520" s="61">
        <v>1.2970777736772722E-2</v>
      </c>
      <c r="AL520" s="61">
        <v>0.65847944346960063</v>
      </c>
      <c r="AM520" s="61">
        <v>0.33257272882055205</v>
      </c>
      <c r="AN520" s="61">
        <v>0.41055396402410238</v>
      </c>
      <c r="AO520" s="61">
        <v>0</v>
      </c>
      <c r="AP520" s="61">
        <v>0.10909063962761148</v>
      </c>
      <c r="AQ520" s="61">
        <v>1.7446071498849317E-2</v>
      </c>
      <c r="AR520" s="61">
        <v>1.4173966742508272E-2</v>
      </c>
      <c r="AS520" s="71"/>
    </row>
    <row r="521" spans="1:45" s="58" customFormat="1" x14ac:dyDescent="0.25">
      <c r="E521" s="58" t="s">
        <v>45</v>
      </c>
      <c r="F521" s="58">
        <v>2010</v>
      </c>
      <c r="I521" s="60">
        <v>4.1599115138626219</v>
      </c>
      <c r="J521" s="60">
        <v>5.0044666820031605</v>
      </c>
      <c r="K521" s="60">
        <v>6.198706063589758</v>
      </c>
      <c r="L521" s="60">
        <v>3.8023790169754665</v>
      </c>
      <c r="M521" s="60">
        <v>4.1839304695310169</v>
      </c>
      <c r="N521" s="60">
        <v>6.3856505820887497</v>
      </c>
      <c r="O521" s="60">
        <v>4.5428297485346869</v>
      </c>
      <c r="P521" s="60">
        <v>4.0448739745530142</v>
      </c>
      <c r="Q521" s="60">
        <v>5.1505648764524095</v>
      </c>
      <c r="R521" s="60">
        <v>0</v>
      </c>
      <c r="S521" s="60">
        <v>0</v>
      </c>
      <c r="T521" s="60">
        <v>4.8284248122263564</v>
      </c>
      <c r="U521" s="60">
        <v>0</v>
      </c>
      <c r="V521" s="60">
        <v>5.1647287059974181</v>
      </c>
      <c r="W521" s="60">
        <v>4.5224292853114392</v>
      </c>
      <c r="X521" s="60">
        <v>3.8743226440475746</v>
      </c>
      <c r="Y521" s="60">
        <v>3.8514032237015816</v>
      </c>
      <c r="Z521" s="60">
        <v>0</v>
      </c>
      <c r="AA521" s="60">
        <v>0</v>
      </c>
      <c r="AB521" s="60">
        <v>5.3053323319861061</v>
      </c>
      <c r="AC521" s="60">
        <v>0</v>
      </c>
      <c r="AD521" s="60">
        <v>5.1272379175321738</v>
      </c>
      <c r="AE521" s="60">
        <v>0</v>
      </c>
      <c r="AF521" s="60">
        <v>4.1963662521634655</v>
      </c>
      <c r="AG521" s="60">
        <v>4.1804493831411254</v>
      </c>
      <c r="AH521" s="60">
        <v>3.4431425151075232</v>
      </c>
      <c r="AI521" s="60">
        <v>4.2740052124227521</v>
      </c>
      <c r="AJ521" s="60">
        <v>0</v>
      </c>
      <c r="AK521" s="60">
        <v>3.9801226154684288</v>
      </c>
      <c r="AL521" s="60">
        <v>4.016527694487011</v>
      </c>
      <c r="AM521" s="60">
        <v>3.6370981293760605</v>
      </c>
      <c r="AN521" s="60">
        <v>4.1843124129599456</v>
      </c>
      <c r="AO521" s="60">
        <v>0</v>
      </c>
      <c r="AP521" s="60">
        <v>4.171406925200059</v>
      </c>
      <c r="AQ521" s="60">
        <v>3.9907479391934007</v>
      </c>
      <c r="AR521" s="60">
        <v>5.4575938164584201</v>
      </c>
      <c r="AS521" s="60"/>
    </row>
    <row r="522" spans="1:45" s="58" customFormat="1" x14ac:dyDescent="0.25">
      <c r="E522" s="58" t="s">
        <v>45</v>
      </c>
      <c r="F522" s="58">
        <v>2020</v>
      </c>
      <c r="H522" s="72"/>
      <c r="I522" s="60">
        <v>4.1404402620619312</v>
      </c>
      <c r="J522" s="60">
        <v>4.9072900029459738</v>
      </c>
      <c r="K522" s="60">
        <v>6.0864966813614529</v>
      </c>
      <c r="L522" s="60">
        <v>3.7582835693848713</v>
      </c>
      <c r="M522" s="60">
        <v>4.162057322163486</v>
      </c>
      <c r="N522" s="60">
        <v>6.2846433757643521</v>
      </c>
      <c r="O522" s="60">
        <v>4.4679214144956712</v>
      </c>
      <c r="P522" s="60">
        <v>3.9941531811161619</v>
      </c>
      <c r="Q522" s="60">
        <v>5.0352897473852041</v>
      </c>
      <c r="R522" s="60">
        <v>0</v>
      </c>
      <c r="S522" s="60">
        <v>0</v>
      </c>
      <c r="T522" s="60">
        <v>4.7342011291626021</v>
      </c>
      <c r="U522" s="60">
        <v>0</v>
      </c>
      <c r="V522" s="60">
        <v>5.0556376219404013</v>
      </c>
      <c r="W522" s="60">
        <v>4.436793223079933</v>
      </c>
      <c r="X522" s="60">
        <v>3.8323058798164285</v>
      </c>
      <c r="Y522" s="60">
        <v>3.8128971887841856</v>
      </c>
      <c r="Z522" s="60">
        <v>0</v>
      </c>
      <c r="AA522" s="60">
        <v>0</v>
      </c>
      <c r="AB522" s="60">
        <v>5.1951957622485514</v>
      </c>
      <c r="AC522" s="60">
        <v>0</v>
      </c>
      <c r="AD522" s="60">
        <v>5.0163589088707301</v>
      </c>
      <c r="AE522" s="60">
        <v>0</v>
      </c>
      <c r="AF522" s="60">
        <v>4.1732495265326897</v>
      </c>
      <c r="AG522" s="60">
        <v>4.1589243444125845</v>
      </c>
      <c r="AH522" s="60">
        <v>3.3910416073463452</v>
      </c>
      <c r="AI522" s="60">
        <v>5.500171113585278</v>
      </c>
      <c r="AJ522" s="60">
        <v>0</v>
      </c>
      <c r="AK522" s="60">
        <v>3.9274384663556283</v>
      </c>
      <c r="AL522" s="60">
        <v>3.9781943408487779</v>
      </c>
      <c r="AM522" s="60">
        <v>3.6037249174963137</v>
      </c>
      <c r="AN522" s="60">
        <v>4.1624010712495219</v>
      </c>
      <c r="AO522" s="60">
        <v>0</v>
      </c>
      <c r="AP522" s="60">
        <v>4.1225262480796392</v>
      </c>
      <c r="AQ522" s="60">
        <v>3.944878754218776</v>
      </c>
      <c r="AR522" s="60">
        <v>5.333408463356899</v>
      </c>
      <c r="AS522" s="60"/>
    </row>
    <row r="523" spans="1:45" s="58" customFormat="1" x14ac:dyDescent="0.25">
      <c r="E523" s="58" t="s">
        <v>45</v>
      </c>
      <c r="F523" s="58">
        <v>2030</v>
      </c>
      <c r="H523" s="72"/>
      <c r="I523" s="60">
        <v>4.1229161354413089</v>
      </c>
      <c r="J523" s="60">
        <v>4.6952750724158623</v>
      </c>
      <c r="K523" s="60">
        <v>4.9701857890946357</v>
      </c>
      <c r="L523" s="60">
        <v>3.6127896449393626</v>
      </c>
      <c r="M523" s="60">
        <v>4.1423714895327084</v>
      </c>
      <c r="N523" s="60">
        <v>6.193736890072393</v>
      </c>
      <c r="O523" s="60">
        <v>3.967044679951417</v>
      </c>
      <c r="P523" s="60">
        <v>3.8060931979214536</v>
      </c>
      <c r="Q523" s="60">
        <v>4.7236612041648716</v>
      </c>
      <c r="R523" s="60">
        <v>0</v>
      </c>
      <c r="S523" s="60">
        <v>0</v>
      </c>
      <c r="T523" s="60">
        <v>4.3669233633995059</v>
      </c>
      <c r="U523" s="60">
        <v>0</v>
      </c>
      <c r="V523" s="60">
        <v>4.7233338027620499</v>
      </c>
      <c r="W523" s="60">
        <v>3.8692514312587081</v>
      </c>
      <c r="X523" s="60">
        <v>3.4305162132914107</v>
      </c>
      <c r="Y523" s="60">
        <v>3.7401480796385673</v>
      </c>
      <c r="Z523" s="60">
        <v>0</v>
      </c>
      <c r="AA523" s="60">
        <v>0</v>
      </c>
      <c r="AB523" s="60">
        <v>4.9266658035416206</v>
      </c>
      <c r="AC523" s="60">
        <v>0</v>
      </c>
      <c r="AD523" s="60">
        <v>4.1128782348918831</v>
      </c>
      <c r="AE523" s="60">
        <v>0</v>
      </c>
      <c r="AF523" s="60">
        <v>4.1524444734649908</v>
      </c>
      <c r="AG523" s="60">
        <v>4.1395518095568971</v>
      </c>
      <c r="AH523" s="60">
        <v>3.0244640697587659</v>
      </c>
      <c r="AI523" s="60">
        <v>6.0362531265983606</v>
      </c>
      <c r="AJ523" s="60">
        <v>0</v>
      </c>
      <c r="AK523" s="60">
        <v>3.4359371502881637</v>
      </c>
      <c r="AL523" s="60">
        <v>3.2867009755914167</v>
      </c>
      <c r="AM523" s="60">
        <v>3.8880955324308673</v>
      </c>
      <c r="AN523" s="60">
        <v>4.1426808637101402</v>
      </c>
      <c r="AO523" s="60">
        <v>0</v>
      </c>
      <c r="AP523" s="60">
        <v>4.370648198686772</v>
      </c>
      <c r="AQ523" s="60">
        <v>4.1485212350780341</v>
      </c>
      <c r="AR523" s="60">
        <v>4.8745553251839855</v>
      </c>
      <c r="AS523" s="60"/>
    </row>
    <row r="524" spans="1:45" s="58" customFormat="1" x14ac:dyDescent="0.25">
      <c r="E524" s="58" t="s">
        <v>45</v>
      </c>
      <c r="F524" s="58">
        <v>2040</v>
      </c>
      <c r="H524" s="72"/>
      <c r="I524" s="60">
        <v>4.1071444214827491</v>
      </c>
      <c r="J524" s="60">
        <v>4.514161216241952</v>
      </c>
      <c r="K524" s="60">
        <v>4.8792961894897102</v>
      </c>
      <c r="L524" s="60">
        <v>3.2570074035628505</v>
      </c>
      <c r="M524" s="60">
        <v>4.1246542401650093</v>
      </c>
      <c r="N524" s="60">
        <v>6.1119210529496319</v>
      </c>
      <c r="O524" s="60">
        <v>3.5810788816600474</v>
      </c>
      <c r="P524" s="60">
        <v>3.6296013501085711</v>
      </c>
      <c r="Q524" s="60">
        <v>4.3051031945712692</v>
      </c>
      <c r="R524" s="60">
        <v>0</v>
      </c>
      <c r="S524" s="60">
        <v>0</v>
      </c>
      <c r="T524" s="60">
        <v>4.0789893289562373</v>
      </c>
      <c r="U524" s="60">
        <v>0</v>
      </c>
      <c r="V524" s="60">
        <v>4.5223533548494581</v>
      </c>
      <c r="W524" s="60">
        <v>3.6892410355442053</v>
      </c>
      <c r="X524" s="60">
        <v>3.0696262126339455</v>
      </c>
      <c r="Y524" s="60">
        <v>3.7760235873777357</v>
      </c>
      <c r="Z524" s="60">
        <v>0</v>
      </c>
      <c r="AA524" s="60">
        <v>0</v>
      </c>
      <c r="AB524" s="60">
        <v>4.5650661718693275</v>
      </c>
      <c r="AC524" s="60">
        <v>0</v>
      </c>
      <c r="AD524" s="60">
        <v>4.0230662378761135</v>
      </c>
      <c r="AE524" s="60">
        <v>0</v>
      </c>
      <c r="AF524" s="60">
        <v>4.1337199257040638</v>
      </c>
      <c r="AG524" s="60">
        <v>4.122116528186778</v>
      </c>
      <c r="AH524" s="60">
        <v>2.7175223675755822</v>
      </c>
      <c r="AI524" s="60">
        <v>6.0421705073050331</v>
      </c>
      <c r="AJ524" s="60">
        <v>0</v>
      </c>
      <c r="AK524" s="60">
        <v>3.3405843502578398</v>
      </c>
      <c r="AL524" s="60">
        <v>3.1852666389255124</v>
      </c>
      <c r="AM524" s="60">
        <v>4.0904619325008573</v>
      </c>
      <c r="AN524" s="60">
        <v>4.1249326769246979</v>
      </c>
      <c r="AO524" s="60">
        <v>0</v>
      </c>
      <c r="AP524" s="60">
        <v>4.0547660481427776</v>
      </c>
      <c r="AQ524" s="60">
        <v>4.2446144091670668</v>
      </c>
      <c r="AR524" s="60">
        <v>4.4457981633268302</v>
      </c>
      <c r="AS524" s="60"/>
    </row>
    <row r="525" spans="1:45" s="58" customFormat="1" x14ac:dyDescent="0.25">
      <c r="E525" s="58" t="s">
        <v>45</v>
      </c>
      <c r="F525" s="58">
        <v>2050</v>
      </c>
      <c r="H525" s="83"/>
      <c r="I525" s="60">
        <v>4.092949878920046</v>
      </c>
      <c r="J525" s="60">
        <v>4.1281663974579308</v>
      </c>
      <c r="K525" s="60">
        <v>4.7974955498452765</v>
      </c>
      <c r="L525" s="60">
        <v>3.129226209694052</v>
      </c>
      <c r="M525" s="60">
        <v>4.1087087157340791</v>
      </c>
      <c r="N525" s="60">
        <v>6.0382867995391445</v>
      </c>
      <c r="O525" s="60">
        <v>3.5264707061456053</v>
      </c>
      <c r="P525" s="60">
        <v>3.2123994793140396</v>
      </c>
      <c r="Q525" s="60">
        <v>4.0439409681237457</v>
      </c>
      <c r="R525" s="60">
        <v>0</v>
      </c>
      <c r="S525" s="60">
        <v>0</v>
      </c>
      <c r="T525" s="60">
        <v>3.843473348824495</v>
      </c>
      <c r="U525" s="60">
        <v>0</v>
      </c>
      <c r="V525" s="60">
        <v>4.257171272700301</v>
      </c>
      <c r="W525" s="60">
        <v>3.5453577022659779</v>
      </c>
      <c r="X525" s="60">
        <v>3.0389959915094402</v>
      </c>
      <c r="Y525" s="60">
        <v>3.7360850338039122</v>
      </c>
      <c r="Z525" s="60">
        <v>0</v>
      </c>
      <c r="AA525" s="60">
        <v>0</v>
      </c>
      <c r="AB525" s="60">
        <v>4.1918176803217539</v>
      </c>
      <c r="AC525" s="60">
        <v>0</v>
      </c>
      <c r="AD525" s="60">
        <v>3.9422354405619209</v>
      </c>
      <c r="AE525" s="60">
        <v>0</v>
      </c>
      <c r="AF525" s="60">
        <v>4.1168678327192278</v>
      </c>
      <c r="AG525" s="60">
        <v>4.1064247749536715</v>
      </c>
      <c r="AH525" s="60">
        <v>2.6795408058176835</v>
      </c>
      <c r="AI525" s="60">
        <v>5.9384404519465912</v>
      </c>
      <c r="AJ525" s="60">
        <v>0</v>
      </c>
      <c r="AK525" s="60">
        <v>3.1378255589654911</v>
      </c>
      <c r="AL525" s="60">
        <v>3.1570064421409474</v>
      </c>
      <c r="AM525" s="60">
        <v>4.048210009043256</v>
      </c>
      <c r="AN525" s="60">
        <v>4.1089593088177994</v>
      </c>
      <c r="AO525" s="60">
        <v>0</v>
      </c>
      <c r="AP525" s="60">
        <v>3.4776131574577387</v>
      </c>
      <c r="AQ525" s="60">
        <v>4.1032640703553254</v>
      </c>
      <c r="AR525" s="60">
        <v>4.1877034164563058</v>
      </c>
      <c r="AS525" s="60"/>
    </row>
    <row r="526" spans="1:45" s="58" customFormat="1" x14ac:dyDescent="0.25">
      <c r="B526" s="58" t="s">
        <v>46</v>
      </c>
    </row>
    <row r="527" spans="1:45" s="58" customFormat="1" x14ac:dyDescent="0.25">
      <c r="A527" s="58" t="s">
        <v>82</v>
      </c>
      <c r="B527" s="58" t="s">
        <v>42</v>
      </c>
      <c r="C527" s="58" t="s">
        <v>40</v>
      </c>
      <c r="E527" s="58" t="s">
        <v>41</v>
      </c>
      <c r="F527" s="58">
        <v>2010</v>
      </c>
      <c r="I527" s="60">
        <v>9.1388152144495888E-2</v>
      </c>
      <c r="J527" s="60">
        <v>0</v>
      </c>
      <c r="K527" s="60">
        <v>0</v>
      </c>
      <c r="L527" s="60">
        <v>0</v>
      </c>
      <c r="M527" s="60">
        <v>0</v>
      </c>
      <c r="N527" s="60">
        <v>0</v>
      </c>
      <c r="O527" s="60">
        <v>3.0453792400410039E-2</v>
      </c>
      <c r="P527" s="60">
        <v>0</v>
      </c>
      <c r="Q527" s="60">
        <v>0</v>
      </c>
      <c r="R527" s="60">
        <v>0</v>
      </c>
      <c r="S527" s="60">
        <v>0</v>
      </c>
      <c r="T527" s="60">
        <v>6.5374949517675693</v>
      </c>
      <c r="U527" s="60">
        <v>0</v>
      </c>
      <c r="V527" s="60">
        <v>8.5902529926588936E-2</v>
      </c>
      <c r="W527" s="60">
        <v>2.0848124264583587</v>
      </c>
      <c r="X527" s="60">
        <v>4.9876449530547332E-2</v>
      </c>
      <c r="Y527" s="60">
        <v>0</v>
      </c>
      <c r="Z527" s="60">
        <v>0</v>
      </c>
      <c r="AA527" s="60">
        <v>0</v>
      </c>
      <c r="AB527" s="60">
        <v>3.1762634665774967</v>
      </c>
      <c r="AC527" s="60">
        <v>0</v>
      </c>
      <c r="AD527" s="60">
        <v>0</v>
      </c>
      <c r="AE527" s="60">
        <v>0</v>
      </c>
      <c r="AF527" s="60">
        <v>0</v>
      </c>
      <c r="AG527" s="60">
        <v>1.1925462856686901E-2</v>
      </c>
      <c r="AH527" s="60">
        <v>0</v>
      </c>
      <c r="AI527" s="60">
        <v>0</v>
      </c>
      <c r="AJ527" s="60">
        <v>0</v>
      </c>
      <c r="AK527" s="60">
        <v>0</v>
      </c>
      <c r="AL527" s="60">
        <v>1.0433164610625714</v>
      </c>
      <c r="AM527" s="60">
        <v>0</v>
      </c>
      <c r="AN527" s="60">
        <v>0</v>
      </c>
      <c r="AO527" s="60">
        <v>0</v>
      </c>
      <c r="AP527" s="60">
        <v>2.6448660733687755E-3</v>
      </c>
      <c r="AQ527" s="60">
        <v>0</v>
      </c>
      <c r="AR527" s="60">
        <v>0</v>
      </c>
      <c r="AS527" s="60"/>
    </row>
    <row r="528" spans="1:45" s="58" customFormat="1" x14ac:dyDescent="0.25">
      <c r="B528" s="58" t="s">
        <v>42</v>
      </c>
      <c r="C528" s="58" t="s">
        <v>40</v>
      </c>
      <c r="E528" s="58" t="s">
        <v>41</v>
      </c>
      <c r="F528" s="58">
        <v>2020</v>
      </c>
      <c r="H528" s="74"/>
      <c r="I528" s="60">
        <v>7.4756375364462779E-2</v>
      </c>
      <c r="J528" s="60">
        <v>0</v>
      </c>
      <c r="K528" s="60">
        <v>0</v>
      </c>
      <c r="L528" s="60">
        <v>0</v>
      </c>
      <c r="M528" s="60">
        <v>0</v>
      </c>
      <c r="N528" s="60">
        <v>0</v>
      </c>
      <c r="O528" s="60">
        <v>2.3351316482247603E-2</v>
      </c>
      <c r="P528" s="60">
        <v>0</v>
      </c>
      <c r="Q528" s="60">
        <v>0</v>
      </c>
      <c r="R528" s="60">
        <v>0</v>
      </c>
      <c r="S528" s="60">
        <v>0</v>
      </c>
      <c r="T528" s="60">
        <v>4.8374243857011212</v>
      </c>
      <c r="U528" s="60">
        <v>0</v>
      </c>
      <c r="V528" s="60">
        <v>7.4368179656243219E-2</v>
      </c>
      <c r="W528" s="60">
        <v>1.8081574944895809</v>
      </c>
      <c r="X528" s="60">
        <v>3.8067470769793194E-2</v>
      </c>
      <c r="Y528" s="60">
        <v>0</v>
      </c>
      <c r="Z528" s="60">
        <v>0</v>
      </c>
      <c r="AA528" s="60">
        <v>0</v>
      </c>
      <c r="AB528" s="60">
        <v>2.3118069905030993</v>
      </c>
      <c r="AC528" s="60">
        <v>0</v>
      </c>
      <c r="AD528" s="60">
        <v>0</v>
      </c>
      <c r="AE528" s="60">
        <v>0</v>
      </c>
      <c r="AF528" s="60">
        <v>0</v>
      </c>
      <c r="AG528" s="60">
        <v>8.112667326670495E-3</v>
      </c>
      <c r="AH528" s="60">
        <v>0</v>
      </c>
      <c r="AI528" s="60">
        <v>0</v>
      </c>
      <c r="AJ528" s="60">
        <v>0</v>
      </c>
      <c r="AK528" s="60">
        <v>0</v>
      </c>
      <c r="AL528" s="60">
        <v>0.63645847075069073</v>
      </c>
      <c r="AM528" s="60">
        <v>0</v>
      </c>
      <c r="AN528" s="60">
        <v>0</v>
      </c>
      <c r="AO528" s="60">
        <v>0</v>
      </c>
      <c r="AP528" s="60">
        <v>2.3734115362414416E-3</v>
      </c>
      <c r="AQ528" s="60">
        <v>0</v>
      </c>
      <c r="AR528" s="60">
        <v>0</v>
      </c>
      <c r="AS528" s="60"/>
    </row>
    <row r="529" spans="1:45" s="58" customFormat="1" x14ac:dyDescent="0.25">
      <c r="B529" s="58" t="s">
        <v>42</v>
      </c>
      <c r="C529" s="58" t="s">
        <v>40</v>
      </c>
      <c r="E529" s="58" t="s">
        <v>41</v>
      </c>
      <c r="F529" s="58">
        <v>2030</v>
      </c>
      <c r="H529" s="74"/>
      <c r="I529" s="60">
        <v>5.5520562382996103E-2</v>
      </c>
      <c r="J529" s="60">
        <v>0</v>
      </c>
      <c r="K529" s="60">
        <v>0</v>
      </c>
      <c r="L529" s="60">
        <v>0</v>
      </c>
      <c r="M529" s="60">
        <v>0</v>
      </c>
      <c r="N529" s="60">
        <v>0</v>
      </c>
      <c r="O529" s="60">
        <v>1.9101908712167354E-2</v>
      </c>
      <c r="P529" s="60">
        <v>0</v>
      </c>
      <c r="Q529" s="60">
        <v>0</v>
      </c>
      <c r="R529" s="60">
        <v>0</v>
      </c>
      <c r="S529" s="60">
        <v>0</v>
      </c>
      <c r="T529" s="60">
        <v>3.7211973997736534</v>
      </c>
      <c r="U529" s="60">
        <v>0</v>
      </c>
      <c r="V529" s="60">
        <v>7.0419640344903278E-2</v>
      </c>
      <c r="W529" s="60">
        <v>1.504298702334512</v>
      </c>
      <c r="X529" s="60">
        <v>2.9091589199695737E-2</v>
      </c>
      <c r="Y529" s="60">
        <v>0</v>
      </c>
      <c r="Z529" s="60">
        <v>0</v>
      </c>
      <c r="AA529" s="60">
        <v>0</v>
      </c>
      <c r="AB529" s="60">
        <v>1.8123533715452882</v>
      </c>
      <c r="AC529" s="60">
        <v>0</v>
      </c>
      <c r="AD529" s="60">
        <v>0</v>
      </c>
      <c r="AE529" s="60">
        <v>0</v>
      </c>
      <c r="AF529" s="60">
        <v>0</v>
      </c>
      <c r="AG529" s="60">
        <v>5.3215698768768966E-3</v>
      </c>
      <c r="AH529" s="60">
        <v>0</v>
      </c>
      <c r="AI529" s="60">
        <v>0</v>
      </c>
      <c r="AJ529" s="60">
        <v>0</v>
      </c>
      <c r="AK529" s="60">
        <v>0</v>
      </c>
      <c r="AL529" s="60">
        <v>0.57672673397405905</v>
      </c>
      <c r="AM529" s="60">
        <v>0</v>
      </c>
      <c r="AN529" s="60">
        <v>0</v>
      </c>
      <c r="AO529" s="60">
        <v>0</v>
      </c>
      <c r="AP529" s="60">
        <v>1.8790042991605211E-3</v>
      </c>
      <c r="AQ529" s="60">
        <v>0</v>
      </c>
      <c r="AR529" s="60">
        <v>0</v>
      </c>
      <c r="AS529" s="60"/>
    </row>
    <row r="530" spans="1:45" s="58" customFormat="1" x14ac:dyDescent="0.25">
      <c r="B530" s="58" t="s">
        <v>42</v>
      </c>
      <c r="C530" s="58" t="s">
        <v>40</v>
      </c>
      <c r="E530" s="58" t="s">
        <v>41</v>
      </c>
      <c r="F530" s="58">
        <v>2040</v>
      </c>
      <c r="H530" s="74"/>
      <c r="I530" s="60">
        <v>3.4021610805544479E-2</v>
      </c>
      <c r="J530" s="60">
        <v>0</v>
      </c>
      <c r="K530" s="60">
        <v>0</v>
      </c>
      <c r="L530" s="60">
        <v>0</v>
      </c>
      <c r="M530" s="60">
        <v>1.1001890815822704E-4</v>
      </c>
      <c r="N530" s="60">
        <v>0</v>
      </c>
      <c r="O530" s="60">
        <v>1.3257708516913011E-2</v>
      </c>
      <c r="P530" s="60">
        <v>0</v>
      </c>
      <c r="Q530" s="60">
        <v>0</v>
      </c>
      <c r="R530" s="60">
        <v>0</v>
      </c>
      <c r="S530" s="60">
        <v>0</v>
      </c>
      <c r="T530" s="60">
        <v>2.5546869386866295</v>
      </c>
      <c r="U530" s="60">
        <v>0</v>
      </c>
      <c r="V530" s="60">
        <v>5.5449159592257713E-2</v>
      </c>
      <c r="W530" s="60">
        <v>1.0375823912613333</v>
      </c>
      <c r="X530" s="60">
        <v>2.0264787760709613E-2</v>
      </c>
      <c r="Y530" s="60">
        <v>0</v>
      </c>
      <c r="Z530" s="60">
        <v>0</v>
      </c>
      <c r="AA530" s="60">
        <v>0</v>
      </c>
      <c r="AB530" s="60">
        <v>1.2996069181221712</v>
      </c>
      <c r="AC530" s="60">
        <v>0</v>
      </c>
      <c r="AD530" s="60">
        <v>0</v>
      </c>
      <c r="AE530" s="60">
        <v>0</v>
      </c>
      <c r="AF530" s="60">
        <v>0</v>
      </c>
      <c r="AG530" s="60">
        <v>3.2774341019671136E-3</v>
      </c>
      <c r="AH530" s="60">
        <v>0</v>
      </c>
      <c r="AI530" s="60">
        <v>0</v>
      </c>
      <c r="AJ530" s="60">
        <v>0</v>
      </c>
      <c r="AK530" s="60">
        <v>0</v>
      </c>
      <c r="AL530" s="60">
        <v>0.37710139250344404</v>
      </c>
      <c r="AM530" s="60">
        <v>0</v>
      </c>
      <c r="AN530" s="60">
        <v>0</v>
      </c>
      <c r="AO530" s="60">
        <v>0</v>
      </c>
      <c r="AP530" s="60">
        <v>1.3312999557163726E-3</v>
      </c>
      <c r="AQ530" s="60">
        <v>0</v>
      </c>
      <c r="AR530" s="60">
        <v>0</v>
      </c>
      <c r="AS530" s="60"/>
    </row>
    <row r="531" spans="1:45" s="58" customFormat="1" x14ac:dyDescent="0.25">
      <c r="B531" s="58" t="s">
        <v>42</v>
      </c>
      <c r="C531" s="58" t="s">
        <v>40</v>
      </c>
      <c r="E531" s="59" t="s">
        <v>41</v>
      </c>
      <c r="F531" s="59">
        <v>2050</v>
      </c>
      <c r="G531" s="59"/>
      <c r="H531" s="75"/>
      <c r="I531" s="61">
        <v>1.5514756677879103E-2</v>
      </c>
      <c r="J531" s="61">
        <v>0</v>
      </c>
      <c r="K531" s="61">
        <v>0</v>
      </c>
      <c r="L531" s="61">
        <v>0</v>
      </c>
      <c r="M531" s="61">
        <v>1.1001890815822704E-4</v>
      </c>
      <c r="N531" s="61">
        <v>0</v>
      </c>
      <c r="O531" s="61">
        <v>6.8904056128572264E-3</v>
      </c>
      <c r="P531" s="61">
        <v>0</v>
      </c>
      <c r="Q531" s="61">
        <v>0</v>
      </c>
      <c r="R531" s="61">
        <v>0</v>
      </c>
      <c r="S531" s="61">
        <v>0</v>
      </c>
      <c r="T531" s="61">
        <v>1.3142878054287452</v>
      </c>
      <c r="U531" s="61">
        <v>0</v>
      </c>
      <c r="V531" s="61">
        <v>3.1975946143956623E-2</v>
      </c>
      <c r="W531" s="61">
        <v>0.53614949048316241</v>
      </c>
      <c r="X531" s="61">
        <v>1.0567591360811033E-2</v>
      </c>
      <c r="Y531" s="61">
        <v>0</v>
      </c>
      <c r="Z531" s="61">
        <v>0</v>
      </c>
      <c r="AA531" s="61">
        <v>0</v>
      </c>
      <c r="AB531" s="61">
        <v>0.69548912760707526</v>
      </c>
      <c r="AC531" s="61">
        <v>0</v>
      </c>
      <c r="AD531" s="61">
        <v>0</v>
      </c>
      <c r="AE531" s="61">
        <v>0</v>
      </c>
      <c r="AF531" s="61">
        <v>0</v>
      </c>
      <c r="AG531" s="61">
        <v>1.5035774763414809E-3</v>
      </c>
      <c r="AH531" s="61">
        <v>0</v>
      </c>
      <c r="AI531" s="61">
        <v>0</v>
      </c>
      <c r="AJ531" s="61">
        <v>0</v>
      </c>
      <c r="AK531" s="61">
        <v>0</v>
      </c>
      <c r="AL531" s="61">
        <v>0.18485914784542445</v>
      </c>
      <c r="AM531" s="61">
        <v>0</v>
      </c>
      <c r="AN531" s="61">
        <v>0</v>
      </c>
      <c r="AO531" s="61">
        <v>0</v>
      </c>
      <c r="AP531" s="61">
        <v>7.0496518932953176E-4</v>
      </c>
      <c r="AQ531" s="61">
        <v>0</v>
      </c>
      <c r="AR531" s="61">
        <v>0</v>
      </c>
      <c r="AS531" s="71"/>
    </row>
    <row r="532" spans="1:45" s="58" customFormat="1" x14ac:dyDescent="0.25">
      <c r="E532" s="58" t="s">
        <v>45</v>
      </c>
      <c r="F532" s="58">
        <v>2010</v>
      </c>
      <c r="I532" s="60">
        <v>2.9286474973375931</v>
      </c>
      <c r="J532" s="60">
        <v>2.9286474973375931</v>
      </c>
      <c r="K532" s="60">
        <v>2.9286474973375931</v>
      </c>
      <c r="L532" s="60">
        <v>2.9286474973375931</v>
      </c>
      <c r="M532" s="60">
        <v>2.9286474973375931</v>
      </c>
      <c r="N532" s="60">
        <v>2.9286474973375931</v>
      </c>
      <c r="O532" s="60">
        <v>2.9286474973375931</v>
      </c>
      <c r="P532" s="60">
        <v>2.9286474973375931</v>
      </c>
      <c r="Q532" s="60">
        <v>2.9286474973375931</v>
      </c>
      <c r="R532" s="60">
        <v>2.9286474973375931</v>
      </c>
      <c r="S532" s="60">
        <v>2.9286474973375931</v>
      </c>
      <c r="T532" s="60">
        <v>2.9286474973375931</v>
      </c>
      <c r="U532" s="60">
        <v>2.9286474973375931</v>
      </c>
      <c r="V532" s="60">
        <v>2.9286474973375931</v>
      </c>
      <c r="W532" s="60">
        <v>2.9286474973375931</v>
      </c>
      <c r="X532" s="60">
        <v>2.9286474973375931</v>
      </c>
      <c r="Y532" s="60">
        <v>2.9286474973375931</v>
      </c>
      <c r="Z532" s="60">
        <v>2.9286474973375931</v>
      </c>
      <c r="AA532" s="60">
        <v>2.9286474973375931</v>
      </c>
      <c r="AB532" s="60">
        <v>2.9286474973375931</v>
      </c>
      <c r="AC532" s="60">
        <v>2.9286474973375931</v>
      </c>
      <c r="AD532" s="60">
        <v>2.9286474973375931</v>
      </c>
      <c r="AE532" s="60">
        <v>2.9286474973375931</v>
      </c>
      <c r="AF532" s="60">
        <v>2.9286474973375931</v>
      </c>
      <c r="AG532" s="60">
        <v>2.9286474973375931</v>
      </c>
      <c r="AH532" s="60">
        <v>2.9286474973375931</v>
      </c>
      <c r="AI532" s="60">
        <v>2.9286474973375931</v>
      </c>
      <c r="AJ532" s="60">
        <v>2.9286474973375931</v>
      </c>
      <c r="AK532" s="60">
        <v>2.9286474973375931</v>
      </c>
      <c r="AL532" s="60">
        <v>2.9286474973375931</v>
      </c>
      <c r="AM532" s="60">
        <v>2.9286474973375931</v>
      </c>
      <c r="AN532" s="60">
        <v>2.9286474973375931</v>
      </c>
      <c r="AO532" s="60">
        <v>2.9286474973375931</v>
      </c>
      <c r="AP532" s="60">
        <v>2.9286474973375931</v>
      </c>
      <c r="AQ532" s="60">
        <v>2.9286474973375931</v>
      </c>
      <c r="AR532" s="60">
        <v>2.9286474973375931</v>
      </c>
      <c r="AS532" s="60"/>
    </row>
    <row r="533" spans="1:45" s="58" customFormat="1" x14ac:dyDescent="0.25">
      <c r="E533" s="58" t="s">
        <v>45</v>
      </c>
      <c r="F533" s="58">
        <v>2020</v>
      </c>
      <c r="I533" s="60">
        <v>2.9286474973375931</v>
      </c>
      <c r="J533" s="60">
        <v>2.9286474973375931</v>
      </c>
      <c r="K533" s="60">
        <v>2.9286474973375931</v>
      </c>
      <c r="L533" s="60">
        <v>2.9286474973375931</v>
      </c>
      <c r="M533" s="60">
        <v>2.9286474973375931</v>
      </c>
      <c r="N533" s="60">
        <v>2.9286474973375931</v>
      </c>
      <c r="O533" s="60">
        <v>2.9286474973375931</v>
      </c>
      <c r="P533" s="60">
        <v>2.9286474973375931</v>
      </c>
      <c r="Q533" s="60">
        <v>2.9286474973375931</v>
      </c>
      <c r="R533" s="60">
        <v>2.9286474973375931</v>
      </c>
      <c r="S533" s="60">
        <v>2.9286474973375931</v>
      </c>
      <c r="T533" s="60">
        <v>2.9286474973375931</v>
      </c>
      <c r="U533" s="60">
        <v>2.9286474973375931</v>
      </c>
      <c r="V533" s="60">
        <v>2.9286474973375931</v>
      </c>
      <c r="W533" s="60">
        <v>2.9286474973375931</v>
      </c>
      <c r="X533" s="60">
        <v>2.9286474973375931</v>
      </c>
      <c r="Y533" s="60">
        <v>2.9286474973375931</v>
      </c>
      <c r="Z533" s="60">
        <v>2.9286474973375931</v>
      </c>
      <c r="AA533" s="60">
        <v>2.9286474973375931</v>
      </c>
      <c r="AB533" s="60">
        <v>2.9286474973375931</v>
      </c>
      <c r="AC533" s="60">
        <v>2.9286474973375931</v>
      </c>
      <c r="AD533" s="60">
        <v>2.9286474973375931</v>
      </c>
      <c r="AE533" s="60">
        <v>2.9286474973375931</v>
      </c>
      <c r="AF533" s="60">
        <v>2.9286474973375931</v>
      </c>
      <c r="AG533" s="60">
        <v>2.9286474973375931</v>
      </c>
      <c r="AH533" s="60">
        <v>2.9286474973375931</v>
      </c>
      <c r="AI533" s="60">
        <v>2.9286474973375931</v>
      </c>
      <c r="AJ533" s="60">
        <v>2.9286474973375931</v>
      </c>
      <c r="AK533" s="60">
        <v>2.9286474973375931</v>
      </c>
      <c r="AL533" s="60">
        <v>2.9286474973375931</v>
      </c>
      <c r="AM533" s="60">
        <v>2.9286474973375931</v>
      </c>
      <c r="AN533" s="60">
        <v>2.9286474973375931</v>
      </c>
      <c r="AO533" s="60">
        <v>2.9286474973375931</v>
      </c>
      <c r="AP533" s="60">
        <v>2.9286474973375931</v>
      </c>
      <c r="AQ533" s="60">
        <v>2.9286474973375931</v>
      </c>
      <c r="AR533" s="60">
        <v>2.9286474973375931</v>
      </c>
      <c r="AS533" s="60"/>
    </row>
    <row r="534" spans="1:45" s="58" customFormat="1" x14ac:dyDescent="0.25">
      <c r="E534" s="58" t="s">
        <v>45</v>
      </c>
      <c r="F534" s="58">
        <v>2030</v>
      </c>
      <c r="I534" s="60">
        <v>2.9286474973375931</v>
      </c>
      <c r="J534" s="60">
        <v>2.9286474973375931</v>
      </c>
      <c r="K534" s="60">
        <v>2.9286474973375931</v>
      </c>
      <c r="L534" s="60">
        <v>2.9286474973375931</v>
      </c>
      <c r="M534" s="60">
        <v>2.9286474973375931</v>
      </c>
      <c r="N534" s="60">
        <v>2.9286474973375931</v>
      </c>
      <c r="O534" s="60">
        <v>2.9286474973375931</v>
      </c>
      <c r="P534" s="60">
        <v>2.9286474973375931</v>
      </c>
      <c r="Q534" s="60">
        <v>2.9286474973375931</v>
      </c>
      <c r="R534" s="60">
        <v>2.9286474973375931</v>
      </c>
      <c r="S534" s="60">
        <v>2.9286474973375931</v>
      </c>
      <c r="T534" s="60">
        <v>2.9286474973375931</v>
      </c>
      <c r="U534" s="60">
        <v>2.9286474973375931</v>
      </c>
      <c r="V534" s="60">
        <v>2.9286474973375931</v>
      </c>
      <c r="W534" s="60">
        <v>2.9286474973375931</v>
      </c>
      <c r="X534" s="60">
        <v>2.9286474973375931</v>
      </c>
      <c r="Y534" s="60">
        <v>2.9286474973375931</v>
      </c>
      <c r="Z534" s="60">
        <v>2.9286474973375931</v>
      </c>
      <c r="AA534" s="60">
        <v>2.9286474973375931</v>
      </c>
      <c r="AB534" s="60">
        <v>2.9286474973375931</v>
      </c>
      <c r="AC534" s="60">
        <v>2.9286474973375931</v>
      </c>
      <c r="AD534" s="60">
        <v>2.9286474973375931</v>
      </c>
      <c r="AE534" s="60">
        <v>2.9286474973375931</v>
      </c>
      <c r="AF534" s="60">
        <v>2.9286474973375931</v>
      </c>
      <c r="AG534" s="60">
        <v>2.9286474973375931</v>
      </c>
      <c r="AH534" s="60">
        <v>2.9286474973375931</v>
      </c>
      <c r="AI534" s="60">
        <v>2.9286474973375931</v>
      </c>
      <c r="AJ534" s="60">
        <v>2.9286474973375931</v>
      </c>
      <c r="AK534" s="60">
        <v>2.9286474973375931</v>
      </c>
      <c r="AL534" s="60">
        <v>2.9286474973375931</v>
      </c>
      <c r="AM534" s="60">
        <v>2.9286474973375931</v>
      </c>
      <c r="AN534" s="60">
        <v>2.9286474973375931</v>
      </c>
      <c r="AO534" s="60">
        <v>2.9286474973375931</v>
      </c>
      <c r="AP534" s="60">
        <v>2.9286474973375931</v>
      </c>
      <c r="AQ534" s="60">
        <v>2.9286474973375931</v>
      </c>
      <c r="AR534" s="60">
        <v>2.9286474973375931</v>
      </c>
      <c r="AS534" s="60"/>
    </row>
    <row r="535" spans="1:45" s="58" customFormat="1" x14ac:dyDescent="0.25">
      <c r="E535" s="58" t="s">
        <v>45</v>
      </c>
      <c r="F535" s="58">
        <v>2040</v>
      </c>
      <c r="I535" s="60">
        <v>2.9286474973375931</v>
      </c>
      <c r="J535" s="60">
        <v>2.9286474973375931</v>
      </c>
      <c r="K535" s="60">
        <v>2.9286474973375931</v>
      </c>
      <c r="L535" s="60">
        <v>2.9286474973375931</v>
      </c>
      <c r="M535" s="60">
        <v>2.9286474973375931</v>
      </c>
      <c r="N535" s="60">
        <v>2.9286474973375931</v>
      </c>
      <c r="O535" s="60">
        <v>2.9286474973375931</v>
      </c>
      <c r="P535" s="60">
        <v>2.9286474973375931</v>
      </c>
      <c r="Q535" s="60">
        <v>2.9286474973375931</v>
      </c>
      <c r="R535" s="60">
        <v>2.9286474973375931</v>
      </c>
      <c r="S535" s="60">
        <v>2.9286474973375931</v>
      </c>
      <c r="T535" s="60">
        <v>2.9286474973375931</v>
      </c>
      <c r="U535" s="60">
        <v>2.9286474973375931</v>
      </c>
      <c r="V535" s="60">
        <v>2.9286474973375931</v>
      </c>
      <c r="W535" s="60">
        <v>2.9286474973375931</v>
      </c>
      <c r="X535" s="60">
        <v>2.9286474973375931</v>
      </c>
      <c r="Y535" s="60">
        <v>2.9286474973375931</v>
      </c>
      <c r="Z535" s="60">
        <v>2.9286474973375931</v>
      </c>
      <c r="AA535" s="60">
        <v>2.9286474973375931</v>
      </c>
      <c r="AB535" s="60">
        <v>2.9286474973375931</v>
      </c>
      <c r="AC535" s="60">
        <v>2.9286474973375931</v>
      </c>
      <c r="AD535" s="60">
        <v>2.9286474973375931</v>
      </c>
      <c r="AE535" s="60">
        <v>2.9286474973375931</v>
      </c>
      <c r="AF535" s="60">
        <v>2.9286474973375931</v>
      </c>
      <c r="AG535" s="60">
        <v>2.9286474973375931</v>
      </c>
      <c r="AH535" s="60">
        <v>2.9286474973375931</v>
      </c>
      <c r="AI535" s="60">
        <v>2.9286474973375931</v>
      </c>
      <c r="AJ535" s="60">
        <v>2.9286474973375931</v>
      </c>
      <c r="AK535" s="60">
        <v>2.9286474973375931</v>
      </c>
      <c r="AL535" s="60">
        <v>2.9286474973375931</v>
      </c>
      <c r="AM535" s="60">
        <v>2.9286474973375931</v>
      </c>
      <c r="AN535" s="60">
        <v>2.9286474973375931</v>
      </c>
      <c r="AO535" s="60">
        <v>2.9286474973375931</v>
      </c>
      <c r="AP535" s="60">
        <v>2.9286474973375931</v>
      </c>
      <c r="AQ535" s="60">
        <v>2.9286474973375931</v>
      </c>
      <c r="AR535" s="60">
        <v>2.9286474973375931</v>
      </c>
      <c r="AS535" s="60"/>
    </row>
    <row r="536" spans="1:45" s="58" customFormat="1" x14ac:dyDescent="0.25">
      <c r="E536" s="58" t="s">
        <v>45</v>
      </c>
      <c r="F536" s="58">
        <v>2050</v>
      </c>
      <c r="I536" s="60">
        <v>2.9286474973375931</v>
      </c>
      <c r="J536" s="60">
        <v>2.9286474973375931</v>
      </c>
      <c r="K536" s="60">
        <v>2.9286474973375931</v>
      </c>
      <c r="L536" s="60">
        <v>2.9286474973375931</v>
      </c>
      <c r="M536" s="60">
        <v>2.9286474973375931</v>
      </c>
      <c r="N536" s="60">
        <v>2.9286474973375931</v>
      </c>
      <c r="O536" s="60">
        <v>2.9286474973375931</v>
      </c>
      <c r="P536" s="60">
        <v>2.9286474973375931</v>
      </c>
      <c r="Q536" s="60">
        <v>2.9286474973375931</v>
      </c>
      <c r="R536" s="60">
        <v>2.9286474973375931</v>
      </c>
      <c r="S536" s="60">
        <v>2.9286474973375931</v>
      </c>
      <c r="T536" s="60">
        <v>2.9286474973375931</v>
      </c>
      <c r="U536" s="60">
        <v>2.9286474973375931</v>
      </c>
      <c r="V536" s="60">
        <v>2.9286474973375931</v>
      </c>
      <c r="W536" s="60">
        <v>2.9286474973375931</v>
      </c>
      <c r="X536" s="60">
        <v>2.9286474973375931</v>
      </c>
      <c r="Y536" s="60">
        <v>2.9286474973375931</v>
      </c>
      <c r="Z536" s="60">
        <v>2.9286474973375931</v>
      </c>
      <c r="AA536" s="60">
        <v>2.9286474973375931</v>
      </c>
      <c r="AB536" s="60">
        <v>2.9286474973375931</v>
      </c>
      <c r="AC536" s="60">
        <v>2.9286474973375931</v>
      </c>
      <c r="AD536" s="60">
        <v>2.9286474973375931</v>
      </c>
      <c r="AE536" s="60">
        <v>2.9286474973375931</v>
      </c>
      <c r="AF536" s="60">
        <v>2.9286474973375931</v>
      </c>
      <c r="AG536" s="60">
        <v>2.9286474973375931</v>
      </c>
      <c r="AH536" s="60">
        <v>2.9286474973375931</v>
      </c>
      <c r="AI536" s="60">
        <v>2.9286474973375931</v>
      </c>
      <c r="AJ536" s="60">
        <v>2.9286474973375931</v>
      </c>
      <c r="AK536" s="60">
        <v>2.9286474973375931</v>
      </c>
      <c r="AL536" s="60">
        <v>2.9286474973375931</v>
      </c>
      <c r="AM536" s="60">
        <v>2.9286474973375931</v>
      </c>
      <c r="AN536" s="60">
        <v>2.9286474973375931</v>
      </c>
      <c r="AO536" s="60">
        <v>2.9286474973375931</v>
      </c>
      <c r="AP536" s="60">
        <v>2.9286474973375931</v>
      </c>
      <c r="AQ536" s="60">
        <v>2.9286474973375931</v>
      </c>
      <c r="AR536" s="60">
        <v>2.9286474973375931</v>
      </c>
      <c r="AS536" s="60"/>
    </row>
    <row r="537" spans="1:45" s="65" customFormat="1" x14ac:dyDescent="0.25">
      <c r="B537" s="65" t="s">
        <v>46</v>
      </c>
    </row>
    <row r="538" spans="1:45" s="65" customFormat="1" x14ac:dyDescent="0.25">
      <c r="A538" s="65" t="s">
        <v>119</v>
      </c>
      <c r="B538" s="65" t="s">
        <v>42</v>
      </c>
      <c r="C538" s="65" t="s">
        <v>40</v>
      </c>
      <c r="E538" s="65" t="s">
        <v>41</v>
      </c>
      <c r="F538" s="65">
        <v>2010</v>
      </c>
      <c r="H538" s="58"/>
      <c r="I538" s="71">
        <v>0</v>
      </c>
      <c r="J538" s="71">
        <v>2.5622787724203233</v>
      </c>
      <c r="K538" s="71">
        <v>1.0809837010651295</v>
      </c>
      <c r="L538" s="71">
        <v>3.8026675421682962E-2</v>
      </c>
      <c r="M538" s="71">
        <v>0</v>
      </c>
      <c r="N538" s="71">
        <v>0</v>
      </c>
      <c r="O538" s="71">
        <v>7.1046528686185932E-3</v>
      </c>
      <c r="P538" s="71">
        <v>0.95516978213225678</v>
      </c>
      <c r="Q538" s="71">
        <v>49.535841429001465</v>
      </c>
      <c r="R538" s="71">
        <v>0.73386699098099917</v>
      </c>
      <c r="S538" s="71">
        <v>0.15808799104493193</v>
      </c>
      <c r="T538" s="71">
        <v>0.60220383149238443</v>
      </c>
      <c r="U538" s="71">
        <v>0</v>
      </c>
      <c r="V538" s="71">
        <v>7.4093600723159865</v>
      </c>
      <c r="W538" s="71">
        <v>7.4078807654832074E-2</v>
      </c>
      <c r="X538" s="71">
        <v>0.4014376950867683</v>
      </c>
      <c r="Y538" s="71">
        <v>0.30907204626231866</v>
      </c>
      <c r="Z538" s="71">
        <v>0.12783318250057049</v>
      </c>
      <c r="AA538" s="71">
        <v>0</v>
      </c>
      <c r="AB538" s="71">
        <v>1.9742944381227683</v>
      </c>
      <c r="AC538" s="71">
        <v>5.2307108287296903E-3</v>
      </c>
      <c r="AD538" s="71">
        <v>0.10060551881487272</v>
      </c>
      <c r="AE538" s="71">
        <v>2.9681603910780997E-2</v>
      </c>
      <c r="AF538" s="71">
        <v>0</v>
      </c>
      <c r="AG538" s="71">
        <v>0</v>
      </c>
      <c r="AH538" s="71">
        <v>0</v>
      </c>
      <c r="AI538" s="71">
        <v>1.1948413908580264</v>
      </c>
      <c r="AJ538" s="71">
        <v>0</v>
      </c>
      <c r="AK538" s="71">
        <v>2.4683051986477289</v>
      </c>
      <c r="AL538" s="71">
        <v>0.52528321933615507</v>
      </c>
      <c r="AM538" s="71">
        <v>0.72735197885521841</v>
      </c>
      <c r="AN538" s="71">
        <v>0</v>
      </c>
      <c r="AO538" s="71">
        <v>9.6887905816722478E-2</v>
      </c>
      <c r="AP538" s="71">
        <v>2.6411212996103543E-2</v>
      </c>
      <c r="AQ538" s="71">
        <v>3.5689158479691251E-2</v>
      </c>
      <c r="AR538" s="71">
        <v>0.95579425557156839</v>
      </c>
      <c r="AS538" s="71"/>
    </row>
    <row r="539" spans="1:45" s="58" customFormat="1" x14ac:dyDescent="0.25">
      <c r="B539" s="58" t="s">
        <v>42</v>
      </c>
      <c r="C539" s="58" t="s">
        <v>40</v>
      </c>
      <c r="E539" s="58" t="s">
        <v>41</v>
      </c>
      <c r="F539" s="58">
        <v>2020</v>
      </c>
      <c r="H539" s="72"/>
      <c r="I539" s="60">
        <v>0</v>
      </c>
      <c r="J539" s="60">
        <v>1.8684058267762886</v>
      </c>
      <c r="K539" s="60">
        <v>0.95496241798695669</v>
      </c>
      <c r="L539" s="60">
        <v>5.0474091198623918E-3</v>
      </c>
      <c r="M539" s="60">
        <v>0</v>
      </c>
      <c r="N539" s="60">
        <v>0</v>
      </c>
      <c r="O539" s="60">
        <v>9.8799581627459694E-4</v>
      </c>
      <c r="P539" s="60">
        <v>0.6797480910702588</v>
      </c>
      <c r="Q539" s="60">
        <v>44.371914446494927</v>
      </c>
      <c r="R539" s="60">
        <v>0.87283565050618661</v>
      </c>
      <c r="S539" s="60">
        <v>0.19323549339237761</v>
      </c>
      <c r="T539" s="60">
        <v>0.44221010386821841</v>
      </c>
      <c r="U539" s="60">
        <v>0</v>
      </c>
      <c r="V539" s="60">
        <v>6.0551173337740885</v>
      </c>
      <c r="W539" s="60">
        <v>7.8306016228389577E-2</v>
      </c>
      <c r="X539" s="60">
        <v>0.33788052401576402</v>
      </c>
      <c r="Y539" s="60">
        <v>0.28821103844528895</v>
      </c>
      <c r="Z539" s="60">
        <v>7.683809171254849E-2</v>
      </c>
      <c r="AA539" s="60">
        <v>0</v>
      </c>
      <c r="AB539" s="60">
        <v>1.4513143203623005</v>
      </c>
      <c r="AC539" s="60">
        <v>3.2746671772424566E-3</v>
      </c>
      <c r="AD539" s="60">
        <v>7.5543329482284982E-2</v>
      </c>
      <c r="AE539" s="60">
        <v>1.8901858268247061E-2</v>
      </c>
      <c r="AF539" s="60">
        <v>0</v>
      </c>
      <c r="AG539" s="60">
        <v>0</v>
      </c>
      <c r="AH539" s="60">
        <v>0</v>
      </c>
      <c r="AI539" s="60">
        <v>0.9419305247891071</v>
      </c>
      <c r="AJ539" s="60">
        <v>0</v>
      </c>
      <c r="AK539" s="60">
        <v>2.5535613840971756</v>
      </c>
      <c r="AL539" s="60">
        <v>0.54079706150937257</v>
      </c>
      <c r="AM539" s="60">
        <v>0.62608256539470308</v>
      </c>
      <c r="AN539" s="60">
        <v>0</v>
      </c>
      <c r="AO539" s="60">
        <v>3.4459636727362644E-2</v>
      </c>
      <c r="AP539" s="60">
        <v>2.681120572239392E-2</v>
      </c>
      <c r="AQ539" s="60">
        <v>3.5671963123245415E-2</v>
      </c>
      <c r="AR539" s="60">
        <v>0.72345554642351551</v>
      </c>
      <c r="AS539" s="60"/>
    </row>
    <row r="540" spans="1:45" s="58" customFormat="1" x14ac:dyDescent="0.25">
      <c r="B540" s="58" t="s">
        <v>42</v>
      </c>
      <c r="C540" s="58" t="s">
        <v>40</v>
      </c>
      <c r="E540" s="58" t="s">
        <v>41</v>
      </c>
      <c r="F540" s="58">
        <v>2030</v>
      </c>
      <c r="H540" s="72"/>
      <c r="I540" s="60">
        <v>0</v>
      </c>
      <c r="J540" s="60">
        <v>1.7694350994578099</v>
      </c>
      <c r="K540" s="60">
        <v>0.93834420524495044</v>
      </c>
      <c r="L540" s="60">
        <v>5.3212597113511248E-3</v>
      </c>
      <c r="M540" s="60">
        <v>0</v>
      </c>
      <c r="N540" s="60">
        <v>0</v>
      </c>
      <c r="O540" s="60">
        <v>1.1455460393829536E-3</v>
      </c>
      <c r="P540" s="60">
        <v>0.4352648189051645</v>
      </c>
      <c r="Q540" s="60">
        <v>46.058467156159303</v>
      </c>
      <c r="R540" s="60">
        <v>1.1544838685679832</v>
      </c>
      <c r="S540" s="60">
        <v>0.25997045962889215</v>
      </c>
      <c r="T540" s="60">
        <v>0.46903646958947498</v>
      </c>
      <c r="U540" s="60">
        <v>0</v>
      </c>
      <c r="V540" s="60">
        <v>6.1991521094703659</v>
      </c>
      <c r="W540" s="60">
        <v>9.1250127392168257E-2</v>
      </c>
      <c r="X540" s="60">
        <v>0.35086654403449297</v>
      </c>
      <c r="Y540" s="60">
        <v>0.33885635091992855</v>
      </c>
      <c r="Z540" s="60">
        <v>5.9584054824110243E-2</v>
      </c>
      <c r="AA540" s="60">
        <v>0</v>
      </c>
      <c r="AB540" s="60">
        <v>1.3318127667316686</v>
      </c>
      <c r="AC540" s="60">
        <v>2.6261862660084544E-3</v>
      </c>
      <c r="AD540" s="60">
        <v>6.3136615185645215E-2</v>
      </c>
      <c r="AE540" s="60">
        <v>1.6115962253778326E-2</v>
      </c>
      <c r="AF540" s="60">
        <v>0</v>
      </c>
      <c r="AG540" s="60">
        <v>0</v>
      </c>
      <c r="AH540" s="60">
        <v>0</v>
      </c>
      <c r="AI540" s="60">
        <v>0.8754680466353727</v>
      </c>
      <c r="AJ540" s="60">
        <v>0</v>
      </c>
      <c r="AK540" s="60">
        <v>2.9797602828630119</v>
      </c>
      <c r="AL540" s="60">
        <v>0.71191075853237284</v>
      </c>
      <c r="AM540" s="60">
        <v>0.80739849413935916</v>
      </c>
      <c r="AN540" s="60">
        <v>0</v>
      </c>
      <c r="AO540" s="60">
        <v>9.6736011989698219E-3</v>
      </c>
      <c r="AP540" s="60">
        <v>3.2102696011247121E-2</v>
      </c>
      <c r="AQ540" s="60">
        <v>4.198357552510204E-2</v>
      </c>
      <c r="AR540" s="60">
        <v>0.7227515474715116</v>
      </c>
      <c r="AS540" s="60"/>
    </row>
    <row r="541" spans="1:45" s="58" customFormat="1" x14ac:dyDescent="0.25">
      <c r="B541" s="58" t="s">
        <v>42</v>
      </c>
      <c r="C541" s="58" t="s">
        <v>40</v>
      </c>
      <c r="E541" s="58" t="s">
        <v>41</v>
      </c>
      <c r="F541" s="58">
        <v>2040</v>
      </c>
      <c r="H541" s="72"/>
      <c r="I541" s="60">
        <v>0</v>
      </c>
      <c r="J541" s="60">
        <v>1.679036099736944</v>
      </c>
      <c r="K541" s="60">
        <v>0.93237620521319697</v>
      </c>
      <c r="L541" s="60">
        <v>7.3240062328248446E-3</v>
      </c>
      <c r="M541" s="60">
        <v>0</v>
      </c>
      <c r="N541" s="60">
        <v>0</v>
      </c>
      <c r="O541" s="60">
        <v>1.7023990445656715E-3</v>
      </c>
      <c r="P541" s="60">
        <v>0.3476856625826637</v>
      </c>
      <c r="Q541" s="60">
        <v>47.344673062710747</v>
      </c>
      <c r="R541" s="60">
        <v>1.433525657931592</v>
      </c>
      <c r="S541" s="60">
        <v>0.32443273529512495</v>
      </c>
      <c r="T541" s="60">
        <v>0.49351432539432449</v>
      </c>
      <c r="U541" s="60">
        <v>0</v>
      </c>
      <c r="V541" s="60">
        <v>6.2521202785095671</v>
      </c>
      <c r="W541" s="60">
        <v>0.10559725513184538</v>
      </c>
      <c r="X541" s="60">
        <v>0.34649800699795968</v>
      </c>
      <c r="Y541" s="60">
        <v>0.38783343147295479</v>
      </c>
      <c r="Z541" s="60">
        <v>4.6175162504158491E-2</v>
      </c>
      <c r="AA541" s="60">
        <v>0</v>
      </c>
      <c r="AB541" s="60">
        <v>1.0785399668888376</v>
      </c>
      <c r="AC541" s="60">
        <v>1.8650203796317961E-3</v>
      </c>
      <c r="AD541" s="60">
        <v>4.3109531451210707E-2</v>
      </c>
      <c r="AE541" s="60">
        <v>1.1917107380761903E-2</v>
      </c>
      <c r="AF541" s="60">
        <v>0</v>
      </c>
      <c r="AG541" s="60">
        <v>0</v>
      </c>
      <c r="AH541" s="60">
        <v>0</v>
      </c>
      <c r="AI541" s="60">
        <v>0.99004349460231822</v>
      </c>
      <c r="AJ541" s="60">
        <v>0</v>
      </c>
      <c r="AK541" s="60">
        <v>3.2106063778282041</v>
      </c>
      <c r="AL541" s="60">
        <v>0.73483327165817014</v>
      </c>
      <c r="AM541" s="60">
        <v>0.90160564641755425</v>
      </c>
      <c r="AN541" s="60">
        <v>0</v>
      </c>
      <c r="AO541" s="60">
        <v>8.0132225536305359E-3</v>
      </c>
      <c r="AP541" s="60">
        <v>3.5216442304371424E-2</v>
      </c>
      <c r="AQ541" s="60">
        <v>4.5304716090321155E-2</v>
      </c>
      <c r="AR541" s="60">
        <v>0.56879177399947156</v>
      </c>
      <c r="AS541" s="60"/>
    </row>
    <row r="542" spans="1:45" s="58" customFormat="1" x14ac:dyDescent="0.25">
      <c r="B542" s="58" t="s">
        <v>42</v>
      </c>
      <c r="C542" s="58" t="s">
        <v>40</v>
      </c>
      <c r="E542" s="59" t="s">
        <v>41</v>
      </c>
      <c r="F542" s="59">
        <v>2050</v>
      </c>
      <c r="G542" s="59"/>
      <c r="H542" s="73"/>
      <c r="I542" s="61">
        <v>0</v>
      </c>
      <c r="J542" s="61">
        <v>1.572381750534634</v>
      </c>
      <c r="K542" s="61">
        <v>0.92367814887610256</v>
      </c>
      <c r="L542" s="61">
        <v>9.641747308997254E-3</v>
      </c>
      <c r="M542" s="61">
        <v>0</v>
      </c>
      <c r="N542" s="61">
        <v>0</v>
      </c>
      <c r="O542" s="61">
        <v>2.3678094472703716E-3</v>
      </c>
      <c r="P542" s="61">
        <v>0.24856361743772712</v>
      </c>
      <c r="Q542" s="61">
        <v>47.450207226261355</v>
      </c>
      <c r="R542" s="61">
        <v>1.7348844942618173</v>
      </c>
      <c r="S542" s="61">
        <v>0.39396066542005531</v>
      </c>
      <c r="T542" s="61">
        <v>0.51870792453978221</v>
      </c>
      <c r="U542" s="61">
        <v>0</v>
      </c>
      <c r="V542" s="61">
        <v>6.27414604628669</v>
      </c>
      <c r="W542" s="61">
        <v>0.11841447729741521</v>
      </c>
      <c r="X542" s="61">
        <v>0.33943800945073649</v>
      </c>
      <c r="Y542" s="61">
        <v>0.4367246875599059</v>
      </c>
      <c r="Z542" s="61">
        <v>3.2910424139010595E-2</v>
      </c>
      <c r="AA542" s="61">
        <v>0</v>
      </c>
      <c r="AB542" s="61">
        <v>0.76781623999271487</v>
      </c>
      <c r="AC542" s="61">
        <v>9.585380472233899E-4</v>
      </c>
      <c r="AD542" s="61">
        <v>2.0017328190941451E-2</v>
      </c>
      <c r="AE542" s="61">
        <v>6.338860619286059E-3</v>
      </c>
      <c r="AF542" s="61">
        <v>0</v>
      </c>
      <c r="AG542" s="61">
        <v>0</v>
      </c>
      <c r="AH542" s="61">
        <v>0</v>
      </c>
      <c r="AI542" s="61">
        <v>1.1031873569502433</v>
      </c>
      <c r="AJ542" s="61">
        <v>0</v>
      </c>
      <c r="AK542" s="61">
        <v>3.4300536769616277</v>
      </c>
      <c r="AL542" s="61">
        <v>0.73669496854159833</v>
      </c>
      <c r="AM542" s="61">
        <v>0.99942846772590799</v>
      </c>
      <c r="AN542" s="61">
        <v>0</v>
      </c>
      <c r="AO542" s="61">
        <v>5.3628429770497298E-3</v>
      </c>
      <c r="AP542" s="61">
        <v>3.7442505711237174E-2</v>
      </c>
      <c r="AQ542" s="61">
        <v>4.8058432108470682E-2</v>
      </c>
      <c r="AR542" s="61">
        <v>0.28059372165583646</v>
      </c>
      <c r="AS542" s="71"/>
    </row>
    <row r="543" spans="1:45" s="58" customFormat="1" x14ac:dyDescent="0.25">
      <c r="E543" s="58" t="s">
        <v>45</v>
      </c>
      <c r="F543" s="58">
        <v>2010</v>
      </c>
      <c r="I543" s="60">
        <v>2.8353582073542696</v>
      </c>
      <c r="J543" s="60">
        <v>1.426101465957923</v>
      </c>
      <c r="K543" s="60">
        <v>1.2379699446112018</v>
      </c>
      <c r="L543" s="60">
        <v>3.258925444062597</v>
      </c>
      <c r="M543" s="60">
        <v>2.9779522832232268</v>
      </c>
      <c r="N543" s="60">
        <v>0</v>
      </c>
      <c r="O543" s="60">
        <v>3.7332148019854325</v>
      </c>
      <c r="P543" s="60">
        <v>1.4162521489076063</v>
      </c>
      <c r="Q543" s="60">
        <v>2.0142593551817671</v>
      </c>
      <c r="R543" s="60">
        <v>1.9651558882994729</v>
      </c>
      <c r="S543" s="60">
        <v>2.3734474281110667</v>
      </c>
      <c r="T543" s="60">
        <v>1.2608839034744475</v>
      </c>
      <c r="U543" s="60">
        <v>0</v>
      </c>
      <c r="V543" s="60">
        <v>1.1349318282436367</v>
      </c>
      <c r="W543" s="60">
        <v>3.0629017655052251</v>
      </c>
      <c r="X543" s="60">
        <v>4.2298140767358454</v>
      </c>
      <c r="Y543" s="60">
        <v>1.7598267293370609</v>
      </c>
      <c r="Z543" s="60">
        <v>2.9864398007142219</v>
      </c>
      <c r="AA543" s="60">
        <v>0</v>
      </c>
      <c r="AB543" s="60">
        <v>1.458408391549247</v>
      </c>
      <c r="AC543" s="60">
        <v>1.9099130136084459</v>
      </c>
      <c r="AD543" s="67">
        <v>3.258925444062597</v>
      </c>
      <c r="AE543" s="60">
        <v>0.41960591372816014</v>
      </c>
      <c r="AF543" s="60">
        <v>3.6522287469136168</v>
      </c>
      <c r="AG543" s="60">
        <v>2.6483174247136785</v>
      </c>
      <c r="AH543" s="60">
        <v>0</v>
      </c>
      <c r="AI543" s="60">
        <v>1.3475859253026161</v>
      </c>
      <c r="AJ543" s="60">
        <v>0</v>
      </c>
      <c r="AK543" s="60">
        <v>0.79618333949874953</v>
      </c>
      <c r="AL543" s="60">
        <v>1.6795500883931662</v>
      </c>
      <c r="AM543" s="60">
        <v>4.5471478188574741</v>
      </c>
      <c r="AN543" s="60">
        <v>4.192021935142586</v>
      </c>
      <c r="AO543" s="60">
        <v>3.6163984082669085</v>
      </c>
      <c r="AP543" s="60">
        <v>2.9401870248710331</v>
      </c>
      <c r="AQ543" s="60">
        <v>0.4158917844117172</v>
      </c>
      <c r="AR543" s="60">
        <v>0.79623231332014954</v>
      </c>
      <c r="AS543" s="60"/>
    </row>
    <row r="544" spans="1:45" s="58" customFormat="1" x14ac:dyDescent="0.25">
      <c r="E544" s="58" t="s">
        <v>45</v>
      </c>
      <c r="F544" s="58">
        <v>2020</v>
      </c>
      <c r="I544" s="60">
        <v>3.4225383178858082</v>
      </c>
      <c r="J544" s="60">
        <v>1.7214436150035883</v>
      </c>
      <c r="K544" s="60">
        <v>1.4943522657326431</v>
      </c>
      <c r="L544" s="60">
        <v>3.9338305434665686</v>
      </c>
      <c r="M544" s="60">
        <v>3.5947055950530857</v>
      </c>
      <c r="N544" s="60">
        <v>0</v>
      </c>
      <c r="O544" s="60">
        <v>4.5063982703753478</v>
      </c>
      <c r="P544" s="60">
        <v>1.7095549347287329</v>
      </c>
      <c r="Q544" s="60">
        <v>2.4314094383142502</v>
      </c>
      <c r="R544" s="60">
        <v>2.3722317602435146</v>
      </c>
      <c r="S544" s="60">
        <v>2.8650537239183476</v>
      </c>
      <c r="T544" s="60">
        <v>1.522010350180375</v>
      </c>
      <c r="U544" s="60">
        <v>0</v>
      </c>
      <c r="V544" s="60">
        <v>1.3699743631768848</v>
      </c>
      <c r="W544" s="60">
        <v>3.6972186169438142</v>
      </c>
      <c r="X544" s="60">
        <v>5.1057865833500689</v>
      </c>
      <c r="Y544" s="60">
        <v>2.1242822954494227</v>
      </c>
      <c r="Z544" s="60">
        <v>3.6049258480352879</v>
      </c>
      <c r="AA544" s="60">
        <v>0</v>
      </c>
      <c r="AB544" s="60">
        <v>1.760440701121843</v>
      </c>
      <c r="AC544" s="60">
        <v>2.3054612005628523</v>
      </c>
      <c r="AD544" s="67">
        <v>3.9338305434665686</v>
      </c>
      <c r="AE544" s="60">
        <v>0.50652588290738221</v>
      </c>
      <c r="AF544" s="60">
        <v>4.408612133881177</v>
      </c>
      <c r="AG544" s="60">
        <v>3.1968066041729939</v>
      </c>
      <c r="AH544" s="60">
        <v>0</v>
      </c>
      <c r="AI544" s="60">
        <v>1.6266698310716288</v>
      </c>
      <c r="AJ544" s="60">
        <v>0</v>
      </c>
      <c r="AK544" s="60">
        <v>0.96107088966570364</v>
      </c>
      <c r="AL544" s="60">
        <v>2.0273796776618327</v>
      </c>
      <c r="AM544" s="60">
        <v>5.4888123683927734</v>
      </c>
      <c r="AN544" s="60">
        <v>5.060170019346919</v>
      </c>
      <c r="AO544" s="60">
        <v>4.3653515890683696</v>
      </c>
      <c r="AP544" s="60">
        <v>3.5491538476139897</v>
      </c>
      <c r="AQ544" s="60">
        <v>0.50202226815751338</v>
      </c>
      <c r="AR544" s="60">
        <v>0.96113214533367308</v>
      </c>
      <c r="AS544" s="60"/>
    </row>
    <row r="545" spans="1:45" s="58" customFormat="1" x14ac:dyDescent="0.25">
      <c r="E545" s="58" t="s">
        <v>45</v>
      </c>
      <c r="F545" s="58">
        <v>2030</v>
      </c>
      <c r="I545" s="60">
        <v>4.1313280291196479</v>
      </c>
      <c r="J545" s="60">
        <v>2.0779425854769635</v>
      </c>
      <c r="K545" s="60">
        <v>1.8038213181959719</v>
      </c>
      <c r="L545" s="60">
        <v>4.7485048492580537</v>
      </c>
      <c r="M545" s="60">
        <v>4.3391278056742371</v>
      </c>
      <c r="N545" s="60">
        <v>0</v>
      </c>
      <c r="O545" s="60">
        <v>5.4396059546832101</v>
      </c>
      <c r="P545" s="60">
        <v>2.0635866240806071</v>
      </c>
      <c r="Q545" s="60">
        <v>2.9349372860169884</v>
      </c>
      <c r="R545" s="60">
        <v>2.8548729256973644</v>
      </c>
      <c r="S545" s="60">
        <v>3.4549228298465082</v>
      </c>
      <c r="T545" s="60">
        <v>1.8372068843172222</v>
      </c>
      <c r="U545" s="60">
        <v>0</v>
      </c>
      <c r="V545" s="60">
        <v>1.6536866885735959</v>
      </c>
      <c r="W545" s="60">
        <v>4.4628856751077306</v>
      </c>
      <c r="X545" s="60">
        <v>6.1631737681277672</v>
      </c>
      <c r="Y545" s="60">
        <v>2.5642024241888604</v>
      </c>
      <c r="Z545" s="60">
        <v>4.3514792456164733</v>
      </c>
      <c r="AA545" s="60">
        <v>0</v>
      </c>
      <c r="AB545" s="60">
        <v>2.1250149651724346</v>
      </c>
      <c r="AC545" s="60">
        <v>2.7240083969127342</v>
      </c>
      <c r="AD545" s="67">
        <v>4.7485048492580537</v>
      </c>
      <c r="AE545" s="60">
        <v>0.60926223412461422</v>
      </c>
      <c r="AF545" s="60">
        <v>5.3215891652266167</v>
      </c>
      <c r="AG545" s="60">
        <v>3.8588149730185317</v>
      </c>
      <c r="AH545" s="60">
        <v>0</v>
      </c>
      <c r="AI545" s="60">
        <v>1.9635413054322362</v>
      </c>
      <c r="AJ545" s="60">
        <v>0</v>
      </c>
      <c r="AK545" s="60">
        <v>1.1600999484588308</v>
      </c>
      <c r="AL545" s="60">
        <v>2.4472363473427952</v>
      </c>
      <c r="AM545" s="60">
        <v>6.6255256600280177</v>
      </c>
      <c r="AN545" s="60">
        <v>6.1081105440074266</v>
      </c>
      <c r="AO545" s="60">
        <v>5.2693918859963631</v>
      </c>
      <c r="AP545" s="60">
        <v>4.2773299816947157</v>
      </c>
      <c r="AQ545" s="60">
        <v>0.6059868712585178</v>
      </c>
      <c r="AR545" s="60">
        <v>1.160175264344053</v>
      </c>
      <c r="AS545" s="60"/>
    </row>
    <row r="546" spans="1:45" s="58" customFormat="1" x14ac:dyDescent="0.25">
      <c r="E546" s="58" t="s">
        <v>45</v>
      </c>
      <c r="F546" s="58">
        <v>2040</v>
      </c>
      <c r="I546" s="60">
        <v>5.0755099605090548</v>
      </c>
      <c r="J546" s="60">
        <v>2.5528293751635935</v>
      </c>
      <c r="K546" s="60">
        <v>2.2160621113345362</v>
      </c>
      <c r="L546" s="60">
        <v>5.8337166391626436</v>
      </c>
      <c r="M546" s="60">
        <v>5.3307803484848657</v>
      </c>
      <c r="N546" s="60">
        <v>0</v>
      </c>
      <c r="O546" s="60">
        <v>6.6827670306606297</v>
      </c>
      <c r="P546" s="60">
        <v>2.5351934475421278</v>
      </c>
      <c r="Q546" s="60">
        <v>3.6056783958496164</v>
      </c>
      <c r="R546" s="60">
        <v>3.5125418974509994</v>
      </c>
      <c r="S546" s="60">
        <v>4.2466565123254414</v>
      </c>
      <c r="T546" s="60">
        <v>2.2570784772687418</v>
      </c>
      <c r="U546" s="60">
        <v>0</v>
      </c>
      <c r="V546" s="60">
        <v>2.0316150027073521</v>
      </c>
      <c r="W546" s="60">
        <v>5.4828267902331804</v>
      </c>
      <c r="X546" s="60">
        <v>7.5717055862487239</v>
      </c>
      <c r="Y546" s="60">
        <v>3.1502187073022214</v>
      </c>
      <c r="Z546" s="60">
        <v>5.3459580822909594</v>
      </c>
      <c r="AA546" s="60">
        <v>0</v>
      </c>
      <c r="AB546" s="60">
        <v>2.6106615617427233</v>
      </c>
      <c r="AC546" s="60">
        <v>3.353082507781338</v>
      </c>
      <c r="AD546" s="67">
        <v>5.8337166391626436</v>
      </c>
      <c r="AE546" s="60">
        <v>0.74973808668997555</v>
      </c>
      <c r="AF546" s="60">
        <v>6.537773686351966</v>
      </c>
      <c r="AG546" s="60">
        <v>4.7406952323432918</v>
      </c>
      <c r="AH546" s="60">
        <v>0</v>
      </c>
      <c r="AI546" s="60">
        <v>2.4122829442831679</v>
      </c>
      <c r="AJ546" s="60">
        <v>0</v>
      </c>
      <c r="AK546" s="60">
        <v>1.425226578211096</v>
      </c>
      <c r="AL546" s="60">
        <v>3.0065219959175509</v>
      </c>
      <c r="AM546" s="60">
        <v>8.1397157379312901</v>
      </c>
      <c r="AN546" s="60">
        <v>7.5040709965368189</v>
      </c>
      <c r="AO546" s="60">
        <v>6.4736303755565281</v>
      </c>
      <c r="AP546" s="60">
        <v>5.2436516274110891</v>
      </c>
      <c r="AQ546" s="60">
        <v>0.74447723899134111</v>
      </c>
      <c r="AR546" s="60">
        <v>1.4253183137551189</v>
      </c>
      <c r="AS546" s="60"/>
    </row>
    <row r="547" spans="1:45" s="58" customFormat="1" x14ac:dyDescent="0.25">
      <c r="E547" s="58" t="s">
        <v>45</v>
      </c>
      <c r="F547" s="58">
        <v>2050</v>
      </c>
      <c r="I547" s="60">
        <v>6.0196918918984617</v>
      </c>
      <c r="J547" s="60">
        <v>3.0277161648502227</v>
      </c>
      <c r="K547" s="60">
        <v>2.6283029044731006</v>
      </c>
      <c r="L547" s="60">
        <v>6.9189284290672335</v>
      </c>
      <c r="M547" s="60">
        <v>6.3224328912954926</v>
      </c>
      <c r="N547" s="60">
        <v>0</v>
      </c>
      <c r="O547" s="60">
        <v>7.9259281066380476</v>
      </c>
      <c r="P547" s="60">
        <v>3.0068002710036486</v>
      </c>
      <c r="Q547" s="60">
        <v>4.2764195056822452</v>
      </c>
      <c r="R547" s="60">
        <v>4.1702108692046345</v>
      </c>
      <c r="S547" s="60">
        <v>5.0383901948043741</v>
      </c>
      <c r="T547" s="60">
        <v>2.6769500702202613</v>
      </c>
      <c r="U547" s="60">
        <v>0</v>
      </c>
      <c r="V547" s="60">
        <v>2.4095433168411082</v>
      </c>
      <c r="W547" s="60">
        <v>6.5027679053586294</v>
      </c>
      <c r="X547" s="60">
        <v>8.9802374043696815</v>
      </c>
      <c r="Y547" s="60">
        <v>3.7362349904155829</v>
      </c>
      <c r="Z547" s="60">
        <v>6.3404369189654464</v>
      </c>
      <c r="AA547" s="60">
        <v>0</v>
      </c>
      <c r="AB547" s="60">
        <v>3.0963081583130121</v>
      </c>
      <c r="AC547" s="60">
        <v>3.9821566186499417</v>
      </c>
      <c r="AD547" s="67">
        <v>6.9189284290672335</v>
      </c>
      <c r="AE547" s="60">
        <v>0.89021393925533709</v>
      </c>
      <c r="AF547" s="60">
        <v>7.7539582074773161</v>
      </c>
      <c r="AG547" s="60">
        <v>5.6225754916680506</v>
      </c>
      <c r="AH547" s="60">
        <v>0</v>
      </c>
      <c r="AI547" s="60">
        <v>2.8610245831340997</v>
      </c>
      <c r="AJ547" s="60">
        <v>0</v>
      </c>
      <c r="AK547" s="60">
        <v>1.6903532079633614</v>
      </c>
      <c r="AL547" s="60">
        <v>3.5658076444923066</v>
      </c>
      <c r="AM547" s="60">
        <v>9.6539058158345608</v>
      </c>
      <c r="AN547" s="60">
        <v>8.900031449066212</v>
      </c>
      <c r="AO547" s="60">
        <v>7.6778688651166931</v>
      </c>
      <c r="AP547" s="60">
        <v>6.2099732731274635</v>
      </c>
      <c r="AQ547" s="60">
        <v>0.8829676067241643</v>
      </c>
      <c r="AR547" s="60">
        <v>1.6904613631661847</v>
      </c>
      <c r="AS547" s="60"/>
    </row>
    <row r="548" spans="1:45" s="65" customFormat="1" x14ac:dyDescent="0.25">
      <c r="B548" s="65" t="s">
        <v>46</v>
      </c>
    </row>
    <row r="549" spans="1:45" s="65" customFormat="1" x14ac:dyDescent="0.25">
      <c r="A549" s="65" t="s">
        <v>120</v>
      </c>
      <c r="B549" s="65" t="s">
        <v>42</v>
      </c>
      <c r="C549" s="65" t="s">
        <v>40</v>
      </c>
      <c r="E549" s="65" t="s">
        <v>41</v>
      </c>
      <c r="F549" s="65">
        <v>2010</v>
      </c>
      <c r="H549" s="58"/>
      <c r="I549" s="71">
        <v>0</v>
      </c>
      <c r="J549" s="71">
        <v>5.8200842378933677</v>
      </c>
      <c r="K549" s="71">
        <v>0.41213653521851495</v>
      </c>
      <c r="L549" s="71">
        <v>0.35690947301636067</v>
      </c>
      <c r="M549" s="71">
        <v>0</v>
      </c>
      <c r="N549" s="71">
        <v>0</v>
      </c>
      <c r="O549" s="71">
        <v>0.10617065656314463</v>
      </c>
      <c r="P549" s="71">
        <v>0.33948631627746512</v>
      </c>
      <c r="Q549" s="71">
        <v>27.409789707645007</v>
      </c>
      <c r="R549" s="71">
        <v>0.17706429156459286</v>
      </c>
      <c r="S549" s="71">
        <v>3.1345406956334324E-2</v>
      </c>
      <c r="T549" s="71">
        <v>2.2229957417202511</v>
      </c>
      <c r="U549" s="71">
        <v>0</v>
      </c>
      <c r="V549" s="71">
        <v>2.8925344956850609</v>
      </c>
      <c r="W549" s="71">
        <v>0.31025739503333072</v>
      </c>
      <c r="X549" s="71">
        <v>0.54889090896146675</v>
      </c>
      <c r="Y549" s="71">
        <v>0.70955362533697464</v>
      </c>
      <c r="Z549" s="71">
        <v>6.6466689860588235E-2</v>
      </c>
      <c r="AA549" s="71">
        <v>0</v>
      </c>
      <c r="AB549" s="71">
        <v>3.5762732731311568</v>
      </c>
      <c r="AC549" s="71">
        <v>1.4824269077844305E-2</v>
      </c>
      <c r="AD549" s="71">
        <v>1.630293859677295E-2</v>
      </c>
      <c r="AE549" s="71">
        <v>4.003723288197656E-2</v>
      </c>
      <c r="AF549" s="71">
        <v>0</v>
      </c>
      <c r="AG549" s="71">
        <v>0</v>
      </c>
      <c r="AH549" s="71">
        <v>0</v>
      </c>
      <c r="AI549" s="71">
        <v>1.1303448173284423</v>
      </c>
      <c r="AJ549" s="71">
        <v>0</v>
      </c>
      <c r="AK549" s="71">
        <v>1.0302486130813766</v>
      </c>
      <c r="AL549" s="71">
        <v>0.19412292609539669</v>
      </c>
      <c r="AM549" s="71">
        <v>0.83732327869625645</v>
      </c>
      <c r="AN549" s="71">
        <v>0</v>
      </c>
      <c r="AO549" s="71">
        <v>1.2478733733301333</v>
      </c>
      <c r="AP549" s="71">
        <v>0.10532282051307536</v>
      </c>
      <c r="AQ549" s="71">
        <v>8.3526036565362366E-2</v>
      </c>
      <c r="AR549" s="71">
        <v>2.4246244121577196</v>
      </c>
      <c r="AS549" s="71"/>
    </row>
    <row r="550" spans="1:45" s="58" customFormat="1" x14ac:dyDescent="0.25">
      <c r="B550" s="58" t="s">
        <v>42</v>
      </c>
      <c r="C550" s="58" t="s">
        <v>40</v>
      </c>
      <c r="E550" s="58" t="s">
        <v>41</v>
      </c>
      <c r="F550" s="58">
        <v>2020</v>
      </c>
      <c r="H550" s="72"/>
      <c r="I550" s="60">
        <v>0</v>
      </c>
      <c r="J550" s="60">
        <v>5.109447154513421</v>
      </c>
      <c r="K550" s="60">
        <v>0.36339016972444826</v>
      </c>
      <c r="L550" s="60">
        <v>0.25008845827062065</v>
      </c>
      <c r="M550" s="60">
        <v>0</v>
      </c>
      <c r="N550" s="60">
        <v>0</v>
      </c>
      <c r="O550" s="60">
        <v>8.0022866759882239E-2</v>
      </c>
      <c r="P550" s="60">
        <v>0.28467192285570486</v>
      </c>
      <c r="Q550" s="60">
        <v>20.980220722075966</v>
      </c>
      <c r="R550" s="60">
        <v>0.137931825980739</v>
      </c>
      <c r="S550" s="60">
        <v>2.3586701605038916E-2</v>
      </c>
      <c r="T550" s="60">
        <v>1.9360439401804557</v>
      </c>
      <c r="U550" s="60">
        <v>0</v>
      </c>
      <c r="V550" s="60">
        <v>2.1060090964896472</v>
      </c>
      <c r="W550" s="60">
        <v>0.24778916869010739</v>
      </c>
      <c r="X550" s="60">
        <v>0.41437386486957656</v>
      </c>
      <c r="Y550" s="60">
        <v>0.53893846541495583</v>
      </c>
      <c r="Z550" s="60">
        <v>5.2278588808316671E-2</v>
      </c>
      <c r="AA550" s="60">
        <v>0</v>
      </c>
      <c r="AB550" s="60">
        <v>3.0150326367660285</v>
      </c>
      <c r="AC550" s="60">
        <v>1.1451306565418153E-2</v>
      </c>
      <c r="AD550" s="60">
        <v>1.011748927820298E-2</v>
      </c>
      <c r="AE550" s="60">
        <v>3.1061218526343502E-2</v>
      </c>
      <c r="AF550" s="60">
        <v>0</v>
      </c>
      <c r="AG550" s="60">
        <v>0</v>
      </c>
      <c r="AH550" s="60">
        <v>0</v>
      </c>
      <c r="AI550" s="60">
        <v>0.94293966447542477</v>
      </c>
      <c r="AJ550" s="60">
        <v>0</v>
      </c>
      <c r="AK550" s="60">
        <v>0.78035596663834483</v>
      </c>
      <c r="AL550" s="60">
        <v>0.13018560234387666</v>
      </c>
      <c r="AM550" s="60">
        <v>0.69741840445085179</v>
      </c>
      <c r="AN550" s="60">
        <v>0</v>
      </c>
      <c r="AO550" s="60">
        <v>0.92090823432874847</v>
      </c>
      <c r="AP550" s="60">
        <v>9.4028473852315247E-2</v>
      </c>
      <c r="AQ550" s="60">
        <v>7.1884529812518555E-2</v>
      </c>
      <c r="AR550" s="60">
        <v>2.0399398295338589</v>
      </c>
      <c r="AS550" s="60"/>
    </row>
    <row r="551" spans="1:45" s="58" customFormat="1" x14ac:dyDescent="0.25">
      <c r="B551" s="58" t="s">
        <v>42</v>
      </c>
      <c r="C551" s="58" t="s">
        <v>40</v>
      </c>
      <c r="E551" s="58" t="s">
        <v>41</v>
      </c>
      <c r="F551" s="58">
        <v>2030</v>
      </c>
      <c r="H551" s="72"/>
      <c r="I551" s="60">
        <v>0</v>
      </c>
      <c r="J551" s="60">
        <v>5.657222541113117</v>
      </c>
      <c r="K551" s="60">
        <v>0.38702236350904395</v>
      </c>
      <c r="L551" s="60">
        <v>0.29374620433391718</v>
      </c>
      <c r="M551" s="60">
        <v>0</v>
      </c>
      <c r="N551" s="60">
        <v>0</v>
      </c>
      <c r="O551" s="60">
        <v>9.1513800419052382E-2</v>
      </c>
      <c r="P551" s="60">
        <v>0.3202763463678644</v>
      </c>
      <c r="Q551" s="60">
        <v>20.977730211571515</v>
      </c>
      <c r="R551" s="60">
        <v>0.14792536765952319</v>
      </c>
      <c r="S551" s="60">
        <v>2.4673570592273486E-2</v>
      </c>
      <c r="T551" s="60">
        <v>2.032997926277945</v>
      </c>
      <c r="U551" s="60">
        <v>0</v>
      </c>
      <c r="V551" s="60">
        <v>2.0772914499792652</v>
      </c>
      <c r="W551" s="60">
        <v>0.25568984963548763</v>
      </c>
      <c r="X551" s="60">
        <v>0.41677531888229447</v>
      </c>
      <c r="Y551" s="60">
        <v>0.55536735997897424</v>
      </c>
      <c r="Z551" s="60">
        <v>5.235879057453463E-2</v>
      </c>
      <c r="AA551" s="60">
        <v>0</v>
      </c>
      <c r="AB551" s="60">
        <v>3.1614439678860018</v>
      </c>
      <c r="AC551" s="60">
        <v>1.1432942941728426E-2</v>
      </c>
      <c r="AD551" s="60">
        <v>8.6431676844240281E-3</v>
      </c>
      <c r="AE551" s="60">
        <v>2.9863362816437304E-2</v>
      </c>
      <c r="AF551" s="60">
        <v>0</v>
      </c>
      <c r="AG551" s="60">
        <v>0</v>
      </c>
      <c r="AH551" s="60">
        <v>0</v>
      </c>
      <c r="AI551" s="60">
        <v>0.99865833658112779</v>
      </c>
      <c r="AJ551" s="60">
        <v>0</v>
      </c>
      <c r="AK551" s="60">
        <v>0.82512293061746778</v>
      </c>
      <c r="AL551" s="60">
        <v>0.1163697011314551</v>
      </c>
      <c r="AM551" s="60">
        <v>0.75040915395893526</v>
      </c>
      <c r="AN551" s="60">
        <v>0</v>
      </c>
      <c r="AO551" s="60">
        <v>0.93349294780796988</v>
      </c>
      <c r="AP551" s="60">
        <v>0.10806116976132626</v>
      </c>
      <c r="AQ551" s="60">
        <v>8.2570403579675253E-2</v>
      </c>
      <c r="AR551" s="60">
        <v>2.1379739644184674</v>
      </c>
      <c r="AS551" s="60"/>
    </row>
    <row r="552" spans="1:45" s="58" customFormat="1" x14ac:dyDescent="0.25">
      <c r="B552" s="58" t="s">
        <v>42</v>
      </c>
      <c r="C552" s="58" t="s">
        <v>40</v>
      </c>
      <c r="E552" s="58" t="s">
        <v>41</v>
      </c>
      <c r="F552" s="58">
        <v>2040</v>
      </c>
      <c r="H552" s="72"/>
      <c r="I552" s="60">
        <v>0</v>
      </c>
      <c r="J552" s="60">
        <v>6.191227952145363</v>
      </c>
      <c r="K552" s="60">
        <v>0.41441850664732255</v>
      </c>
      <c r="L552" s="60">
        <v>0.29938925590105248</v>
      </c>
      <c r="M552" s="60">
        <v>0</v>
      </c>
      <c r="N552" s="60">
        <v>0</v>
      </c>
      <c r="O552" s="60">
        <v>9.3317915786710212E-2</v>
      </c>
      <c r="P552" s="60">
        <v>0.35454599820930283</v>
      </c>
      <c r="Q552" s="60">
        <v>21.583851518462893</v>
      </c>
      <c r="R552" s="60">
        <v>0.15523304525692141</v>
      </c>
      <c r="S552" s="60">
        <v>2.5074012265225005E-2</v>
      </c>
      <c r="T552" s="60">
        <v>2.2063814832618092</v>
      </c>
      <c r="U552" s="60">
        <v>0</v>
      </c>
      <c r="V552" s="60">
        <v>2.1244821391559694</v>
      </c>
      <c r="W552" s="60">
        <v>0.26774676589800966</v>
      </c>
      <c r="X552" s="60">
        <v>0.43149911725252088</v>
      </c>
      <c r="Y552" s="60">
        <v>0.58966501436340268</v>
      </c>
      <c r="Z552" s="60">
        <v>5.3168353969000111E-2</v>
      </c>
      <c r="AA552" s="60">
        <v>0</v>
      </c>
      <c r="AB552" s="60">
        <v>3.3128084377176328</v>
      </c>
      <c r="AC552" s="60">
        <v>1.1481652256907641E-2</v>
      </c>
      <c r="AD552" s="60">
        <v>7.813706016036457E-3</v>
      </c>
      <c r="AE552" s="60">
        <v>2.8584254571286952E-2</v>
      </c>
      <c r="AF552" s="60">
        <v>0</v>
      </c>
      <c r="AG552" s="60">
        <v>0</v>
      </c>
      <c r="AH552" s="60">
        <v>0</v>
      </c>
      <c r="AI552" s="60">
        <v>1.0522597063319368</v>
      </c>
      <c r="AJ552" s="60">
        <v>0</v>
      </c>
      <c r="AK552" s="60">
        <v>0.85618398367795689</v>
      </c>
      <c r="AL552" s="60">
        <v>0.11295966329870409</v>
      </c>
      <c r="AM552" s="60">
        <v>0.87543513767866121</v>
      </c>
      <c r="AN552" s="60">
        <v>0</v>
      </c>
      <c r="AO552" s="60">
        <v>0.91124976606020125</v>
      </c>
      <c r="AP552" s="60">
        <v>0.11705942693649495</v>
      </c>
      <c r="AQ552" s="60">
        <v>8.1330061958225786E-2</v>
      </c>
      <c r="AR552" s="60">
        <v>2.2432263239443606</v>
      </c>
      <c r="AS552" s="60"/>
    </row>
    <row r="553" spans="1:45" s="58" customFormat="1" x14ac:dyDescent="0.25">
      <c r="B553" s="58" t="s">
        <v>42</v>
      </c>
      <c r="C553" s="58" t="s">
        <v>40</v>
      </c>
      <c r="E553" s="59" t="s">
        <v>41</v>
      </c>
      <c r="F553" s="59">
        <v>2050</v>
      </c>
      <c r="G553" s="59"/>
      <c r="H553" s="73"/>
      <c r="I553" s="61">
        <v>0</v>
      </c>
      <c r="J553" s="61">
        <v>6.7325313933576014</v>
      </c>
      <c r="K553" s="61">
        <v>0.44139814707099945</v>
      </c>
      <c r="L553" s="61">
        <v>0.30440721072320454</v>
      </c>
      <c r="M553" s="61">
        <v>0</v>
      </c>
      <c r="N553" s="61">
        <v>0</v>
      </c>
      <c r="O553" s="61">
        <v>9.5125611391443474E-2</v>
      </c>
      <c r="P553" s="61">
        <v>0.3894962594972729</v>
      </c>
      <c r="Q553" s="61">
        <v>22.206306644002673</v>
      </c>
      <c r="R553" s="61">
        <v>0.16275303555065823</v>
      </c>
      <c r="S553" s="61">
        <v>2.5475285173578992E-2</v>
      </c>
      <c r="T553" s="61">
        <v>2.3751674196851109</v>
      </c>
      <c r="U553" s="61">
        <v>0</v>
      </c>
      <c r="V553" s="61">
        <v>2.1710014588130426</v>
      </c>
      <c r="W553" s="61">
        <v>0.27832617539713184</v>
      </c>
      <c r="X553" s="61">
        <v>0.44603782316562129</v>
      </c>
      <c r="Y553" s="61">
        <v>0.62403669691466246</v>
      </c>
      <c r="Z553" s="61">
        <v>5.3985185591016178E-2</v>
      </c>
      <c r="AA553" s="61">
        <v>0</v>
      </c>
      <c r="AB553" s="61">
        <v>3.4623773883351694</v>
      </c>
      <c r="AC553" s="61">
        <v>1.1520954981811731E-2</v>
      </c>
      <c r="AD553" s="61">
        <v>6.8949496025515573E-3</v>
      </c>
      <c r="AE553" s="61">
        <v>2.7304010402767698E-2</v>
      </c>
      <c r="AF553" s="61">
        <v>0</v>
      </c>
      <c r="AG553" s="61">
        <v>0</v>
      </c>
      <c r="AH553" s="61">
        <v>0</v>
      </c>
      <c r="AI553" s="61">
        <v>1.1051827215155199</v>
      </c>
      <c r="AJ553" s="61">
        <v>0</v>
      </c>
      <c r="AK553" s="61">
        <v>0.88830405486011776</v>
      </c>
      <c r="AL553" s="61">
        <v>0.10975882432971025</v>
      </c>
      <c r="AM553" s="61">
        <v>0.9699826323056614</v>
      </c>
      <c r="AN553" s="61">
        <v>0</v>
      </c>
      <c r="AO553" s="61">
        <v>0.89120796781607836</v>
      </c>
      <c r="AP553" s="61">
        <v>0.12686559234912692</v>
      </c>
      <c r="AQ553" s="61">
        <v>7.9947804902049044E-2</v>
      </c>
      <c r="AR553" s="61">
        <v>2.3449403589902249</v>
      </c>
      <c r="AS553" s="71"/>
    </row>
    <row r="554" spans="1:45" s="58" customFormat="1" x14ac:dyDescent="0.25">
      <c r="E554" s="58" t="s">
        <v>45</v>
      </c>
      <c r="F554" s="58">
        <v>2010</v>
      </c>
      <c r="I554" s="60">
        <v>1.1247628779502119</v>
      </c>
      <c r="J554" s="60">
        <v>0.71293827106362084</v>
      </c>
      <c r="K554" s="60">
        <v>1.0266888566526335</v>
      </c>
      <c r="L554" s="60">
        <v>0.44208618839073688</v>
      </c>
      <c r="M554" s="60">
        <v>6.4259471419562494E-2</v>
      </c>
      <c r="N554" s="60">
        <v>0</v>
      </c>
      <c r="O554" s="60">
        <v>1.2160102396876864</v>
      </c>
      <c r="P554" s="60">
        <v>0.48460248632422126</v>
      </c>
      <c r="Q554" s="60">
        <v>1.2111497128713384</v>
      </c>
      <c r="R554" s="60">
        <v>0.58143519726202142</v>
      </c>
      <c r="S554" s="60">
        <v>0.28191751166305756</v>
      </c>
      <c r="T554" s="60">
        <v>0.53687141091913715</v>
      </c>
      <c r="U554" s="60">
        <v>0.2725597659660019</v>
      </c>
      <c r="V554" s="60">
        <v>0.72000332298319403</v>
      </c>
      <c r="W554" s="60">
        <v>1.2014516107932049</v>
      </c>
      <c r="X554" s="60">
        <v>0.91770370534967616</v>
      </c>
      <c r="Y554" s="60">
        <v>0.26424024766102927</v>
      </c>
      <c r="Z554" s="60">
        <v>0.33410972857626264</v>
      </c>
      <c r="AA554" s="60">
        <v>0</v>
      </c>
      <c r="AB554" s="60">
        <v>0.73327301409372936</v>
      </c>
      <c r="AC554" s="60">
        <v>0.25058801899576344</v>
      </c>
      <c r="AD554" s="67">
        <v>0.44208618839073688</v>
      </c>
      <c r="AE554" s="60">
        <v>0.18094072868813219</v>
      </c>
      <c r="AF554" s="60">
        <v>0.49932377085889013</v>
      </c>
      <c r="AG554" s="60">
        <v>0.4049219621670197</v>
      </c>
      <c r="AH554" s="60">
        <v>2.4858851208069326</v>
      </c>
      <c r="AI554" s="60">
        <v>0.33366523581543001</v>
      </c>
      <c r="AJ554" s="60">
        <v>0.95312764987439302</v>
      </c>
      <c r="AK554" s="60">
        <v>0.4643784972695465</v>
      </c>
      <c r="AL554" s="60">
        <v>0.36960800656982862</v>
      </c>
      <c r="AM554" s="60">
        <v>1.7688659329863767</v>
      </c>
      <c r="AN554" s="60">
        <v>0.62020814992674189</v>
      </c>
      <c r="AO554" s="60">
        <v>0.56823067174576514</v>
      </c>
      <c r="AP554" s="60">
        <v>2.7418654721292195</v>
      </c>
      <c r="AQ554" s="60">
        <v>0.20024291211004988</v>
      </c>
      <c r="AR554" s="60">
        <v>4.7411595987214901E-2</v>
      </c>
      <c r="AS554" s="60"/>
    </row>
    <row r="555" spans="1:45" s="58" customFormat="1" x14ac:dyDescent="0.25">
      <c r="E555" s="58" t="s">
        <v>45</v>
      </c>
      <c r="F555" s="58">
        <v>2020</v>
      </c>
      <c r="I555" s="60">
        <v>1.3576214974847727</v>
      </c>
      <c r="J555" s="60">
        <v>0.86058605499700003</v>
      </c>
      <c r="K555" s="60">
        <v>1.2393150785443043</v>
      </c>
      <c r="L555" s="60">
        <v>0.53363974739116249</v>
      </c>
      <c r="M555" s="60">
        <v>7.7497761894687892E-2</v>
      </c>
      <c r="N555" s="60">
        <v>0</v>
      </c>
      <c r="O555" s="60">
        <v>1.4677348584172081</v>
      </c>
      <c r="P555" s="60">
        <v>0.58496262301624413</v>
      </c>
      <c r="Q555" s="60">
        <v>1.461976996910225</v>
      </c>
      <c r="R555" s="60">
        <v>0.70177426008348287</v>
      </c>
      <c r="S555" s="60">
        <v>0.34023141295027243</v>
      </c>
      <c r="T555" s="60">
        <v>0.64805636893549867</v>
      </c>
      <c r="U555" s="60">
        <v>0.32900612677185259</v>
      </c>
      <c r="V555" s="60">
        <v>0.8691148396248819</v>
      </c>
      <c r="W555" s="60">
        <v>1.450268275923325</v>
      </c>
      <c r="X555" s="60">
        <v>1.1076780449956003</v>
      </c>
      <c r="Y555" s="60">
        <v>0.31896371983334337</v>
      </c>
      <c r="Z555" s="60">
        <v>0.40330322289991444</v>
      </c>
      <c r="AA555" s="60">
        <v>0</v>
      </c>
      <c r="AB555" s="60">
        <v>0.88513180980370254</v>
      </c>
      <c r="AC555" s="60">
        <v>0.30240752150071137</v>
      </c>
      <c r="AD555" s="67">
        <v>0.53363974739116249</v>
      </c>
      <c r="AE555" s="60">
        <v>0.21831081652356246</v>
      </c>
      <c r="AF555" s="60">
        <v>0.60265040999253661</v>
      </c>
      <c r="AG555" s="60">
        <v>0.48869842176934353</v>
      </c>
      <c r="AH555" s="60">
        <v>3.0006013827436071</v>
      </c>
      <c r="AI555" s="60">
        <v>0.40276702404447934</v>
      </c>
      <c r="AJ555" s="60">
        <v>1.1505211894543228</v>
      </c>
      <c r="AK555" s="60">
        <v>0.56055010620222412</v>
      </c>
      <c r="AL555" s="60">
        <v>0.4461526729087697</v>
      </c>
      <c r="AM555" s="60">
        <v>2.1351787093307526</v>
      </c>
      <c r="AN555" s="60">
        <v>0.74854914721712051</v>
      </c>
      <c r="AO555" s="60">
        <v>0.68591078355537394</v>
      </c>
      <c r="AP555" s="60">
        <v>3.3095811057812825</v>
      </c>
      <c r="AQ555" s="60">
        <v>0.24171287985923637</v>
      </c>
      <c r="AR555" s="60">
        <v>5.7230544657087906E-2</v>
      </c>
      <c r="AS555" s="60"/>
    </row>
    <row r="556" spans="1:45" s="58" customFormat="1" x14ac:dyDescent="0.25">
      <c r="E556" s="58" t="s">
        <v>45</v>
      </c>
      <c r="F556" s="58">
        <v>2030</v>
      </c>
      <c r="I556" s="60">
        <v>1.6388221529495579</v>
      </c>
      <c r="J556" s="60">
        <v>1.038807426836434</v>
      </c>
      <c r="K556" s="60">
        <v>1.4959678583843961</v>
      </c>
      <c r="L556" s="60">
        <v>0.64415355472093516</v>
      </c>
      <c r="M556" s="60">
        <v>9.3582299747436204E-2</v>
      </c>
      <c r="N556" s="60">
        <v>0</v>
      </c>
      <c r="O556" s="60">
        <v>1.7717590136134849</v>
      </c>
      <c r="P556" s="60">
        <v>0.70610251821768488</v>
      </c>
      <c r="Q556" s="60">
        <v>1.7647421828328003</v>
      </c>
      <c r="R556" s="60">
        <v>0.83844485872946783</v>
      </c>
      <c r="S556" s="60">
        <v>0.40633796581268966</v>
      </c>
      <c r="T556" s="60">
        <v>0.78226381462702832</v>
      </c>
      <c r="U556" s="60">
        <v>0.3971412939511238</v>
      </c>
      <c r="V556" s="60">
        <v>1.049102581596173</v>
      </c>
      <c r="W556" s="60">
        <v>1.7506082772653506</v>
      </c>
      <c r="X556" s="60">
        <v>1.3371175161666382</v>
      </c>
      <c r="Y556" s="60">
        <v>0.3850182931793063</v>
      </c>
      <c r="Z556" s="60">
        <v>0.48682432818852062</v>
      </c>
      <c r="AA556" s="60">
        <v>0</v>
      </c>
      <c r="AB556" s="60">
        <v>1.0684360687550631</v>
      </c>
      <c r="AC556" s="60">
        <v>0.32783106992412603</v>
      </c>
      <c r="AD556" s="67">
        <v>0.64415355472093516</v>
      </c>
      <c r="AE556" s="60">
        <v>0.26246589743886634</v>
      </c>
      <c r="AF556" s="60">
        <v>0.7275047440337179</v>
      </c>
      <c r="AG556" s="60">
        <v>0.58994947343196724</v>
      </c>
      <c r="AH556" s="60">
        <v>3.6220581808113144</v>
      </c>
      <c r="AI556" s="60">
        <v>0.48617714121884975</v>
      </c>
      <c r="AJ556" s="60">
        <v>1.3887820250582092</v>
      </c>
      <c r="AK556" s="60">
        <v>0.67663494577386374</v>
      </c>
      <c r="AL556" s="60">
        <v>0.53854788505411932</v>
      </c>
      <c r="AM556" s="60">
        <v>2.577366537227582</v>
      </c>
      <c r="AN556" s="60">
        <v>0.90362194992463729</v>
      </c>
      <c r="AO556" s="60">
        <v>0.82795913310511748</v>
      </c>
      <c r="AP556" s="60">
        <v>3.9938311349152609</v>
      </c>
      <c r="AQ556" s="60">
        <v>0.29176959091150734</v>
      </c>
      <c r="AR556" s="60">
        <v>6.9082552902275579E-2</v>
      </c>
      <c r="AS556" s="60"/>
    </row>
    <row r="557" spans="1:45" s="58" customFormat="1" x14ac:dyDescent="0.25">
      <c r="E557" s="58" t="s">
        <v>45</v>
      </c>
      <c r="F557" s="58">
        <v>2040</v>
      </c>
      <c r="I557" s="60">
        <v>2.0134027700196686</v>
      </c>
      <c r="J557" s="60">
        <v>1.2762133722561186</v>
      </c>
      <c r="K557" s="60">
        <v>1.8378525950982034</v>
      </c>
      <c r="L557" s="60">
        <v>0.79136684696414172</v>
      </c>
      <c r="M557" s="60">
        <v>0.11502373406319424</v>
      </c>
      <c r="N557" s="60">
        <v>0</v>
      </c>
      <c r="O557" s="60">
        <v>2.1767376377053078</v>
      </c>
      <c r="P557" s="60">
        <v>0.8674733866701716</v>
      </c>
      <c r="Q557" s="60">
        <v>2.168050674609165</v>
      </c>
      <c r="R557" s="60">
        <v>1.035284273836657</v>
      </c>
      <c r="S557" s="60">
        <v>0.50258354271854333</v>
      </c>
      <c r="T557" s="60">
        <v>0.96104082485897491</v>
      </c>
      <c r="U557" s="60">
        <v>0.4879021519156771</v>
      </c>
      <c r="V557" s="60">
        <v>1.2888611602650293</v>
      </c>
      <c r="W557" s="60">
        <v>2.1506896345855249</v>
      </c>
      <c r="X557" s="60">
        <v>1.6427562499279893</v>
      </c>
      <c r="Y557" s="60">
        <v>0.47300939207664094</v>
      </c>
      <c r="Z557" s="60">
        <v>0.5980822394033013</v>
      </c>
      <c r="AA557" s="60">
        <v>0</v>
      </c>
      <c r="AB557" s="60">
        <v>1.3126142740608928</v>
      </c>
      <c r="AC557" s="60">
        <v>0.40450368156201755</v>
      </c>
      <c r="AD557" s="67">
        <v>0.79136684696414172</v>
      </c>
      <c r="AE557" s="60">
        <v>0.32325978295483743</v>
      </c>
      <c r="AF557" s="60">
        <v>0.89381913496371712</v>
      </c>
      <c r="AG557" s="60">
        <v>0.72483072502145585</v>
      </c>
      <c r="AH557" s="60">
        <v>4.4499189126278544</v>
      </c>
      <c r="AI557" s="60">
        <v>0.59728655690510746</v>
      </c>
      <c r="AJ557" s="60">
        <v>1.7061714421414371</v>
      </c>
      <c r="AK557" s="60">
        <v>0.83127157254378348</v>
      </c>
      <c r="AL557" s="60">
        <v>0.66162635416402016</v>
      </c>
      <c r="AM557" s="60">
        <v>3.1663949461483338</v>
      </c>
      <c r="AN557" s="60">
        <v>1.110205558790808</v>
      </c>
      <c r="AO557" s="60">
        <v>1.017176461677278</v>
      </c>
      <c r="AP557" s="60">
        <v>4.9030881019043706</v>
      </c>
      <c r="AQ557" s="60">
        <v>0.35844971197530517</v>
      </c>
      <c r="AR557" s="60">
        <v>8.4870476762181929E-2</v>
      </c>
      <c r="AS557" s="60"/>
    </row>
    <row r="558" spans="1:45" s="58" customFormat="1" x14ac:dyDescent="0.25">
      <c r="E558" s="58" t="s">
        <v>45</v>
      </c>
      <c r="F558" s="58">
        <v>2050</v>
      </c>
      <c r="I558" s="60">
        <v>2.3879833870897791</v>
      </c>
      <c r="J558" s="60">
        <v>1.5136193176758035</v>
      </c>
      <c r="K558" s="60">
        <v>2.1797373318120106</v>
      </c>
      <c r="L558" s="60">
        <v>0.9385801392073484</v>
      </c>
      <c r="M558" s="60">
        <v>0.13646516837895226</v>
      </c>
      <c r="N558" s="60">
        <v>0</v>
      </c>
      <c r="O558" s="60">
        <v>2.5817162617971312</v>
      </c>
      <c r="P558" s="60">
        <v>1.0288442551226584</v>
      </c>
      <c r="Q558" s="60">
        <v>2.5713591663855295</v>
      </c>
      <c r="R558" s="60">
        <v>1.2321236889438461</v>
      </c>
      <c r="S558" s="60">
        <v>0.598829119624397</v>
      </c>
      <c r="T558" s="60">
        <v>1.1398178350909216</v>
      </c>
      <c r="U558" s="60">
        <v>0.57866300988023034</v>
      </c>
      <c r="V558" s="60">
        <v>1.5286197389338856</v>
      </c>
      <c r="W558" s="60">
        <v>2.5507709919056993</v>
      </c>
      <c r="X558" s="60">
        <v>1.9483949836893406</v>
      </c>
      <c r="Y558" s="60">
        <v>0.56100049097397564</v>
      </c>
      <c r="Z558" s="60">
        <v>0.70934015061808187</v>
      </c>
      <c r="AA558" s="60">
        <v>0</v>
      </c>
      <c r="AB558" s="60">
        <v>1.5567924793667227</v>
      </c>
      <c r="AC558" s="60">
        <v>0.48117629319990901</v>
      </c>
      <c r="AD558" s="67">
        <v>0.9385801392073484</v>
      </c>
      <c r="AE558" s="60">
        <v>0.38405366847080852</v>
      </c>
      <c r="AF558" s="60">
        <v>1.0601335258937163</v>
      </c>
      <c r="AG558" s="60">
        <v>0.85971197661094445</v>
      </c>
      <c r="AH558" s="60">
        <v>5.2777796444443936</v>
      </c>
      <c r="AI558" s="60">
        <v>0.70839597259136522</v>
      </c>
      <c r="AJ558" s="60">
        <v>2.023560859224665</v>
      </c>
      <c r="AK558" s="60">
        <v>0.98590819931370322</v>
      </c>
      <c r="AL558" s="60">
        <v>0.78470482327392088</v>
      </c>
      <c r="AM558" s="60">
        <v>3.7554233550690852</v>
      </c>
      <c r="AN558" s="60">
        <v>1.3167891676569787</v>
      </c>
      <c r="AO558" s="60">
        <v>1.2063937902494386</v>
      </c>
      <c r="AP558" s="60">
        <v>5.8123450688934808</v>
      </c>
      <c r="AQ558" s="60">
        <v>0.42512983303910301</v>
      </c>
      <c r="AR558" s="60">
        <v>0.10065840062208828</v>
      </c>
      <c r="AS558" s="60"/>
    </row>
    <row r="559" spans="1:45" s="58" customFormat="1" ht="15.75" thickBot="1" x14ac:dyDescent="0.3">
      <c r="A559" s="64"/>
      <c r="B559" s="64" t="s">
        <v>46</v>
      </c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5"/>
    </row>
    <row r="560" spans="1:45" s="58" customFormat="1" x14ac:dyDescent="0.25">
      <c r="A560" s="58" t="s">
        <v>77</v>
      </c>
      <c r="B560" s="58" t="s">
        <v>42</v>
      </c>
      <c r="C560" s="58" t="s">
        <v>40</v>
      </c>
      <c r="E560" s="58" t="s">
        <v>41</v>
      </c>
      <c r="F560" s="58">
        <v>2010</v>
      </c>
      <c r="I560" s="60">
        <v>1.6390438336732844</v>
      </c>
      <c r="J560" s="60">
        <v>19.195179718223276</v>
      </c>
      <c r="K560" s="60">
        <v>3.5053607935380411</v>
      </c>
      <c r="L560" s="60">
        <v>17.442996976785818</v>
      </c>
      <c r="M560" s="60">
        <v>4.3348163899254528</v>
      </c>
      <c r="N560" s="60">
        <v>7.8170430058340052</v>
      </c>
      <c r="O560" s="60">
        <v>0</v>
      </c>
      <c r="P560" s="60">
        <v>8.7024131941220801</v>
      </c>
      <c r="Q560" s="60">
        <v>46.94776180933485</v>
      </c>
      <c r="R560" s="60">
        <v>5.3757537249417027</v>
      </c>
      <c r="S560" s="60">
        <v>8.8486482864721427</v>
      </c>
      <c r="T560" s="60">
        <v>28.464771231691827</v>
      </c>
      <c r="U560" s="60">
        <v>22.353095087715957</v>
      </c>
      <c r="V560" s="60">
        <v>115.77650542834382</v>
      </c>
      <c r="W560" s="60">
        <v>3.4465210364036296</v>
      </c>
      <c r="X560" s="60">
        <v>5.664074733868663</v>
      </c>
      <c r="Y560" s="60">
        <v>17.48765675169339</v>
      </c>
      <c r="Z560" s="60">
        <v>0.75686240350955836</v>
      </c>
      <c r="AA560" s="60">
        <v>0</v>
      </c>
      <c r="AB560" s="60">
        <v>27.254555050139292</v>
      </c>
      <c r="AC560" s="60">
        <v>9.2237665846906634</v>
      </c>
      <c r="AD560" s="60">
        <v>7.8408976279262091E-2</v>
      </c>
      <c r="AE560" s="60">
        <v>10.409023730222563</v>
      </c>
      <c r="AF560" s="60">
        <v>0.95153828201583968</v>
      </c>
      <c r="AG560" s="60">
        <v>7.5377580718375928E-2</v>
      </c>
      <c r="AH560" s="60">
        <v>0</v>
      </c>
      <c r="AI560" s="60">
        <v>1.3549806776391489</v>
      </c>
      <c r="AJ560" s="60">
        <v>8.3943623221644401</v>
      </c>
      <c r="AK560" s="60">
        <v>20.028051746622491</v>
      </c>
      <c r="AL560" s="60">
        <v>3.2587777032596863</v>
      </c>
      <c r="AM560" s="60">
        <v>13.282425365978622</v>
      </c>
      <c r="AN560" s="60">
        <v>19.346106625341712</v>
      </c>
      <c r="AO560" s="60">
        <v>23.785677785711101</v>
      </c>
      <c r="AP560" s="60">
        <v>5.5215324356835236</v>
      </c>
      <c r="AQ560" s="60">
        <v>2.9681371646212398</v>
      </c>
      <c r="AR560" s="60">
        <v>3.8154137462524922</v>
      </c>
      <c r="AS560" s="60"/>
    </row>
    <row r="561" spans="1:45" s="58" customFormat="1" x14ac:dyDescent="0.25">
      <c r="B561" s="58" t="s">
        <v>42</v>
      </c>
      <c r="C561" s="58" t="s">
        <v>40</v>
      </c>
      <c r="E561" s="58" t="s">
        <v>41</v>
      </c>
      <c r="F561" s="58">
        <v>2020</v>
      </c>
      <c r="H561" s="74"/>
      <c r="I561" s="60">
        <v>0.7799462362264471</v>
      </c>
      <c r="J561" s="60">
        <v>6.0753104192612817</v>
      </c>
      <c r="K561" s="60">
        <v>1.0474435712258259</v>
      </c>
      <c r="L561" s="60">
        <v>6.2498150059855337</v>
      </c>
      <c r="M561" s="60">
        <v>1.3004449169776353</v>
      </c>
      <c r="N561" s="60">
        <v>2.5271562471082216</v>
      </c>
      <c r="O561" s="60">
        <v>0</v>
      </c>
      <c r="P561" s="60">
        <v>2.7333532523632025</v>
      </c>
      <c r="Q561" s="60">
        <v>14.192809411818587</v>
      </c>
      <c r="R561" s="60">
        <v>2.3573566478992602</v>
      </c>
      <c r="S561" s="60">
        <v>2.6604303995268137</v>
      </c>
      <c r="T561" s="60">
        <v>9.2769011530408374</v>
      </c>
      <c r="U561" s="60">
        <v>7.2048272153380184</v>
      </c>
      <c r="V561" s="60">
        <v>31.229064586401261</v>
      </c>
      <c r="W561" s="60">
        <v>1.0339563109210888</v>
      </c>
      <c r="X561" s="60">
        <v>2.003141045124369</v>
      </c>
      <c r="Y561" s="60">
        <v>6.4300172836251726</v>
      </c>
      <c r="Z561" s="60">
        <v>0.23909831747426735</v>
      </c>
      <c r="AA561" s="60">
        <v>0</v>
      </c>
      <c r="AB561" s="60">
        <v>11.75939995484536</v>
      </c>
      <c r="AC561" s="60">
        <v>2.7606549576790531</v>
      </c>
      <c r="AD561" s="60">
        <v>2.4686383954620535E-2</v>
      </c>
      <c r="AE561" s="60">
        <v>3.4840490695712134</v>
      </c>
      <c r="AF561" s="60">
        <v>0.2854614846047519</v>
      </c>
      <c r="AG561" s="60">
        <v>0.99664618148280482</v>
      </c>
      <c r="AH561" s="60">
        <v>0</v>
      </c>
      <c r="AI561" s="60">
        <v>0.52131156681042035</v>
      </c>
      <c r="AJ561" s="60">
        <v>2.7340694061335293</v>
      </c>
      <c r="AK561" s="60">
        <v>6.3826785385101399</v>
      </c>
      <c r="AL561" s="60">
        <v>0.82319514931715521</v>
      </c>
      <c r="AM561" s="60">
        <v>5.2747440847570273</v>
      </c>
      <c r="AN561" s="60">
        <v>4.9148237680461291</v>
      </c>
      <c r="AO561" s="60">
        <v>7.3227330516828353</v>
      </c>
      <c r="AP561" s="60">
        <v>2.1258603309664998</v>
      </c>
      <c r="AQ561" s="60">
        <v>0.79394226843117244</v>
      </c>
      <c r="AR561" s="60">
        <v>0.97330776008513709</v>
      </c>
      <c r="AS561" s="60"/>
    </row>
    <row r="562" spans="1:45" s="58" customFormat="1" x14ac:dyDescent="0.25">
      <c r="B562" s="58" t="s">
        <v>42</v>
      </c>
      <c r="C562" s="58" t="s">
        <v>40</v>
      </c>
      <c r="E562" s="58" t="s">
        <v>41</v>
      </c>
      <c r="F562" s="58">
        <v>2030</v>
      </c>
      <c r="H562" s="74"/>
      <c r="I562" s="60">
        <v>0.51500490077922179</v>
      </c>
      <c r="J562" s="60">
        <v>3.9492748382672711</v>
      </c>
      <c r="K562" s="60">
        <v>0.69789716502480215</v>
      </c>
      <c r="L562" s="60">
        <v>2.7802247166406726</v>
      </c>
      <c r="M562" s="60">
        <v>0.86613947612163067</v>
      </c>
      <c r="N562" s="60">
        <v>1.5895893825050067</v>
      </c>
      <c r="O562" s="60">
        <v>0</v>
      </c>
      <c r="P562" s="60">
        <v>1.6544546997071437</v>
      </c>
      <c r="Q562" s="60">
        <v>8.9745521034274773</v>
      </c>
      <c r="R562" s="60">
        <v>1.556094483410517</v>
      </c>
      <c r="S562" s="60">
        <v>1.6857728505420684</v>
      </c>
      <c r="T562" s="60">
        <v>5.4017944308170458</v>
      </c>
      <c r="U562" s="60">
        <v>4.6430355499363687</v>
      </c>
      <c r="V562" s="60">
        <v>21.391921312557329</v>
      </c>
      <c r="W562" s="60">
        <v>0.74190296795287569</v>
      </c>
      <c r="X562" s="60">
        <v>1.2807418982025696</v>
      </c>
      <c r="Y562" s="60">
        <v>4.3026237728829706</v>
      </c>
      <c r="Z562" s="60">
        <v>0.17893320874649504</v>
      </c>
      <c r="AA562" s="60">
        <v>0</v>
      </c>
      <c r="AB562" s="60">
        <v>7.8457952305356287</v>
      </c>
      <c r="AC562" s="60">
        <v>1.9358923465951532</v>
      </c>
      <c r="AD562" s="60">
        <v>1.4892831415821475E-2</v>
      </c>
      <c r="AE562" s="60">
        <v>2.4554516069479542</v>
      </c>
      <c r="AF562" s="60">
        <v>0.47856288425123228</v>
      </c>
      <c r="AG562" s="60">
        <v>0.66492728740603679</v>
      </c>
      <c r="AH562" s="60">
        <v>0</v>
      </c>
      <c r="AI562" s="60">
        <v>0.36387543157260005</v>
      </c>
      <c r="AJ562" s="60">
        <v>1.8111907370679414</v>
      </c>
      <c r="AK562" s="60">
        <v>3.999053714455802</v>
      </c>
      <c r="AL562" s="60">
        <v>0.61237394742974205</v>
      </c>
      <c r="AM562" s="60">
        <v>3.5546599050405314</v>
      </c>
      <c r="AN562" s="60">
        <v>3.0699936751025882</v>
      </c>
      <c r="AO562" s="60">
        <v>4.9021484304283138</v>
      </c>
      <c r="AP562" s="60">
        <v>1.3881236351193293</v>
      </c>
      <c r="AQ562" s="60">
        <v>0.51160419189949236</v>
      </c>
      <c r="AR562" s="60">
        <v>0.61351112348753067</v>
      </c>
      <c r="AS562" s="60"/>
    </row>
    <row r="563" spans="1:45" s="58" customFormat="1" x14ac:dyDescent="0.25">
      <c r="B563" s="58" t="s">
        <v>42</v>
      </c>
      <c r="C563" s="58" t="s">
        <v>40</v>
      </c>
      <c r="E563" s="58" t="s">
        <v>41</v>
      </c>
      <c r="F563" s="58">
        <v>2040</v>
      </c>
      <c r="H563" s="74"/>
      <c r="I563" s="60">
        <v>0.51908879440050393</v>
      </c>
      <c r="J563" s="60">
        <v>3.9836101792470147</v>
      </c>
      <c r="K563" s="60">
        <v>0.73288617701482706</v>
      </c>
      <c r="L563" s="60">
        <v>2.4840278788722885</v>
      </c>
      <c r="M563" s="60">
        <v>0.86505934226499304</v>
      </c>
      <c r="N563" s="60">
        <v>1.5287033432286503</v>
      </c>
      <c r="O563" s="60">
        <v>0</v>
      </c>
      <c r="P563" s="60">
        <v>1.6482908352465571</v>
      </c>
      <c r="Q563" s="60">
        <v>8.3907474928446764</v>
      </c>
      <c r="R563" s="60">
        <v>1.8223602122089759</v>
      </c>
      <c r="S563" s="60">
        <v>1.5953906395161963</v>
      </c>
      <c r="T563" s="60">
        <v>5.1742255570490983</v>
      </c>
      <c r="U563" s="60">
        <v>3.9324165220523537</v>
      </c>
      <c r="V563" s="60">
        <v>21.168978366532915</v>
      </c>
      <c r="W563" s="60">
        <v>0.76266861704893618</v>
      </c>
      <c r="X563" s="60">
        <v>1.2209128311996558</v>
      </c>
      <c r="Y563" s="60">
        <v>4.7157490774289395</v>
      </c>
      <c r="Z563" s="60">
        <v>0.27123152081448415</v>
      </c>
      <c r="AA563" s="60">
        <v>0</v>
      </c>
      <c r="AB563" s="60">
        <v>7.9667972074758753</v>
      </c>
      <c r="AC563" s="60">
        <v>1.876901432811259</v>
      </c>
      <c r="AD563" s="60">
        <v>1.3691588664663816E-2</v>
      </c>
      <c r="AE563" s="60">
        <v>2.6065734042017739</v>
      </c>
      <c r="AF563" s="60">
        <v>0.4913715074861299</v>
      </c>
      <c r="AG563" s="60">
        <v>0.66501306341434718</v>
      </c>
      <c r="AH563" s="60">
        <v>0</v>
      </c>
      <c r="AI563" s="60">
        <v>0.45727240584572287</v>
      </c>
      <c r="AJ563" s="60">
        <v>1.7581131837786548</v>
      </c>
      <c r="AK563" s="60">
        <v>4.2404054507547864</v>
      </c>
      <c r="AL563" s="60">
        <v>0.62396712285921396</v>
      </c>
      <c r="AM563" s="60">
        <v>3.6168465542438204</v>
      </c>
      <c r="AN563" s="60">
        <v>2.9795671771322083</v>
      </c>
      <c r="AO563" s="60">
        <v>4.8365275603578581</v>
      </c>
      <c r="AP563" s="60">
        <v>1.3097297011788693</v>
      </c>
      <c r="AQ563" s="60">
        <v>0.47182787326310699</v>
      </c>
      <c r="AR563" s="60">
        <v>0.63817317905259696</v>
      </c>
      <c r="AS563" s="60"/>
    </row>
    <row r="564" spans="1:45" s="58" customFormat="1" x14ac:dyDescent="0.25">
      <c r="B564" s="58" t="s">
        <v>42</v>
      </c>
      <c r="C564" s="58" t="s">
        <v>40</v>
      </c>
      <c r="E564" s="59" t="s">
        <v>41</v>
      </c>
      <c r="F564" s="59">
        <v>2050</v>
      </c>
      <c r="G564" s="59"/>
      <c r="H564" s="75"/>
      <c r="I564" s="61">
        <v>0.26024953774265142</v>
      </c>
      <c r="J564" s="61">
        <v>2.0739038955927058</v>
      </c>
      <c r="K564" s="61">
        <v>0.38414124458903082</v>
      </c>
      <c r="L564" s="61">
        <v>1.1419053291103489</v>
      </c>
      <c r="M564" s="61">
        <v>0.43236032637354432</v>
      </c>
      <c r="N564" s="61">
        <v>0.75974430224952572</v>
      </c>
      <c r="O564" s="61">
        <v>0</v>
      </c>
      <c r="P564" s="61">
        <v>0.80086895134049829</v>
      </c>
      <c r="Q564" s="61">
        <v>4.5332140592723231</v>
      </c>
      <c r="R564" s="61">
        <v>0.96119857625077465</v>
      </c>
      <c r="S564" s="61">
        <v>0.79909507300981286</v>
      </c>
      <c r="T564" s="61">
        <v>2.568650363901928</v>
      </c>
      <c r="U564" s="61">
        <v>2.1606251031275123</v>
      </c>
      <c r="V564" s="61">
        <v>11.290389595996214</v>
      </c>
      <c r="W564" s="61">
        <v>0.38460692722724837</v>
      </c>
      <c r="X564" s="61">
        <v>0.60293459723029952</v>
      </c>
      <c r="Y564" s="61">
        <v>2.460106331654802</v>
      </c>
      <c r="Z564" s="61">
        <v>0.1404297871169381</v>
      </c>
      <c r="AA564" s="61">
        <v>0</v>
      </c>
      <c r="AB564" s="61">
        <v>4.5125010456694445</v>
      </c>
      <c r="AC564" s="61">
        <v>0.94293049557726372</v>
      </c>
      <c r="AD564" s="61">
        <v>6.539443832214875E-3</v>
      </c>
      <c r="AE564" s="61">
        <v>1.282441030345175</v>
      </c>
      <c r="AF564" s="61">
        <v>0.23930153656845066</v>
      </c>
      <c r="AG564" s="61">
        <v>0.33239859286191442</v>
      </c>
      <c r="AH564" s="61">
        <v>0</v>
      </c>
      <c r="AI564" s="61">
        <v>0.25266836570108253</v>
      </c>
      <c r="AJ564" s="61">
        <v>0.85401092559704428</v>
      </c>
      <c r="AK564" s="61">
        <v>2.0887177930907366</v>
      </c>
      <c r="AL564" s="61">
        <v>0.35720367359898897</v>
      </c>
      <c r="AM564" s="61">
        <v>1.8817100469451447</v>
      </c>
      <c r="AN564" s="61">
        <v>1.4500796757964149</v>
      </c>
      <c r="AO564" s="61">
        <v>2.2243597594554836</v>
      </c>
      <c r="AP564" s="61">
        <v>0.63045180147334656</v>
      </c>
      <c r="AQ564" s="61">
        <v>0.22483560497907656</v>
      </c>
      <c r="AR564" s="61">
        <v>0.33036811947712408</v>
      </c>
      <c r="AS564" s="71"/>
    </row>
    <row r="565" spans="1:45" s="58" customFormat="1" x14ac:dyDescent="0.25">
      <c r="E565" s="58" t="s">
        <v>45</v>
      </c>
      <c r="F565" s="58">
        <v>2010</v>
      </c>
      <c r="I565" s="77">
        <v>1.878322019713595</v>
      </c>
      <c r="J565" s="60">
        <v>4.9590550327296246</v>
      </c>
      <c r="K565" s="60">
        <v>5.0589953472850588</v>
      </c>
      <c r="L565" s="60">
        <v>4.1863779992666617</v>
      </c>
      <c r="M565" s="77">
        <v>1.878322019713595</v>
      </c>
      <c r="N565" s="77">
        <v>4.9590550327296246</v>
      </c>
      <c r="O565" s="60">
        <v>0</v>
      </c>
      <c r="P565" s="60">
        <v>4.7474777595549709</v>
      </c>
      <c r="Q565" s="60">
        <v>5.0325341456782837</v>
      </c>
      <c r="R565" s="60">
        <v>4.2968622508756367</v>
      </c>
      <c r="S565" s="60">
        <v>4.3198387576453339</v>
      </c>
      <c r="T565" s="60">
        <v>5.2831253535806537</v>
      </c>
      <c r="U565" s="60">
        <v>5.7489634796269087</v>
      </c>
      <c r="V565" s="60">
        <v>4.7298931928243482</v>
      </c>
      <c r="W565" s="60">
        <v>4.6019697879872705</v>
      </c>
      <c r="X565" s="60">
        <v>2.1594464063805212</v>
      </c>
      <c r="Y565" s="60">
        <v>3.5993911292270542</v>
      </c>
      <c r="Z565" s="60">
        <v>4.5880850554885715</v>
      </c>
      <c r="AA565" s="60">
        <v>0</v>
      </c>
      <c r="AB565" s="60">
        <v>4.7264820717333587</v>
      </c>
      <c r="AC565" s="60">
        <v>4.5964716658245939</v>
      </c>
      <c r="AD565" s="60">
        <v>5.0503786850234667</v>
      </c>
      <c r="AE565" s="60">
        <v>4.3178812554675972</v>
      </c>
      <c r="AF565" s="60">
        <v>1.878322019713595</v>
      </c>
      <c r="AG565" s="77">
        <v>1.878322019713595</v>
      </c>
      <c r="AH565" s="60">
        <v>4.2770017680778523</v>
      </c>
      <c r="AI565" s="60">
        <v>5.7370827183434185</v>
      </c>
      <c r="AJ565" s="60">
        <v>4.615667621752058</v>
      </c>
      <c r="AK565" s="60">
        <v>4.7471996279512947</v>
      </c>
      <c r="AL565" s="60">
        <v>5.2696674142813107</v>
      </c>
      <c r="AM565" s="60">
        <v>3.7903631488454708</v>
      </c>
      <c r="AN565" s="77">
        <v>1.878322019713595</v>
      </c>
      <c r="AO565" s="60">
        <v>5.9645062784789511</v>
      </c>
      <c r="AP565" s="60">
        <v>4.2006278056774269</v>
      </c>
      <c r="AQ565" s="60">
        <v>4.0038219437783695</v>
      </c>
      <c r="AR565" s="60">
        <v>5.9883263047836763</v>
      </c>
      <c r="AS565" s="60"/>
    </row>
    <row r="566" spans="1:45" s="58" customFormat="1" x14ac:dyDescent="0.25">
      <c r="E566" s="58" t="s">
        <v>45</v>
      </c>
      <c r="F566" s="58">
        <v>2020</v>
      </c>
      <c r="H566" s="74"/>
      <c r="I566" s="77">
        <v>1.9033150455644414</v>
      </c>
      <c r="J566" s="60">
        <v>5.0180221728516869</v>
      </c>
      <c r="K566" s="60">
        <v>5.1205846702312225</v>
      </c>
      <c r="L566" s="60">
        <v>4.2384045672252197</v>
      </c>
      <c r="M566" s="77">
        <v>1.9033150455644414</v>
      </c>
      <c r="N566" s="77">
        <v>5.0180221728516869</v>
      </c>
      <c r="O566" s="60">
        <v>0</v>
      </c>
      <c r="P566" s="60">
        <v>4.8067159715946159</v>
      </c>
      <c r="Q566" s="60">
        <v>5.0942396230178373</v>
      </c>
      <c r="R566" s="60">
        <v>4.3469803024128231</v>
      </c>
      <c r="S566" s="60">
        <v>4.3733678090061403</v>
      </c>
      <c r="T566" s="60">
        <v>5.3484065538232475</v>
      </c>
      <c r="U566" s="60">
        <v>5.8198655570699138</v>
      </c>
      <c r="V566" s="60">
        <v>4.7870114482356794</v>
      </c>
      <c r="W566" s="60">
        <v>4.6585029302924781</v>
      </c>
      <c r="X566" s="60">
        <v>2.1844392427846229</v>
      </c>
      <c r="Y566" s="60">
        <v>3.6433783133377537</v>
      </c>
      <c r="Z566" s="60">
        <v>4.6438814830790918</v>
      </c>
      <c r="AA566" s="60">
        <v>0</v>
      </c>
      <c r="AB566" s="60">
        <v>4.782619325714613</v>
      </c>
      <c r="AC566" s="60">
        <v>4.654045502146837</v>
      </c>
      <c r="AD566" s="60">
        <v>5.1121848394848559</v>
      </c>
      <c r="AE566" s="60">
        <v>4.3715860830349467</v>
      </c>
      <c r="AF566" s="60">
        <v>1.9033150455644414</v>
      </c>
      <c r="AG566" s="77">
        <v>1.9033150455644414</v>
      </c>
      <c r="AH566" s="60">
        <v>4.3339117199560633</v>
      </c>
      <c r="AI566" s="60">
        <v>5.8080639869966335</v>
      </c>
      <c r="AJ566" s="60">
        <v>4.6710746204505895</v>
      </c>
      <c r="AK566" s="60">
        <v>4.8065220176830481</v>
      </c>
      <c r="AL566" s="60">
        <v>5.3356537540385727</v>
      </c>
      <c r="AM566" s="60">
        <v>3.837350881496489</v>
      </c>
      <c r="AN566" s="77">
        <v>1.9033150455644414</v>
      </c>
      <c r="AO566" s="60">
        <v>6.0379080948882073</v>
      </c>
      <c r="AP566" s="60">
        <v>4.2521945090951032</v>
      </c>
      <c r="AQ566" s="60">
        <v>4.0530897745217747</v>
      </c>
      <c r="AR566" s="60">
        <v>6.6792307449907247</v>
      </c>
      <c r="AS566" s="60"/>
    </row>
    <row r="567" spans="1:45" s="58" customFormat="1" x14ac:dyDescent="0.25">
      <c r="E567" s="58" t="s">
        <v>45</v>
      </c>
      <c r="F567" s="58">
        <v>2030</v>
      </c>
      <c r="H567" s="74"/>
      <c r="I567" s="77">
        <v>1.7129835410079968</v>
      </c>
      <c r="J567" s="60">
        <v>4.5558222479116823</v>
      </c>
      <c r="K567" s="60">
        <v>4.6498672628424158</v>
      </c>
      <c r="L567" s="60">
        <v>3.8422179576993893</v>
      </c>
      <c r="M567" s="77">
        <v>1.7129835410079968</v>
      </c>
      <c r="N567" s="77">
        <v>4.5558222479116823</v>
      </c>
      <c r="O567" s="60">
        <v>0</v>
      </c>
      <c r="P567" s="60">
        <v>4.3558294408983551</v>
      </c>
      <c r="Q567" s="60">
        <v>4.623876116662311</v>
      </c>
      <c r="R567" s="60">
        <v>3.9661807441223331</v>
      </c>
      <c r="S567" s="60">
        <v>3.9657234947969213</v>
      </c>
      <c r="T567" s="60">
        <v>4.8508554965838151</v>
      </c>
      <c r="U567" s="60">
        <v>5.2800769748407106</v>
      </c>
      <c r="V567" s="60">
        <v>4.3482944345443171</v>
      </c>
      <c r="W567" s="60">
        <v>4.2279964998278388</v>
      </c>
      <c r="X567" s="60">
        <v>1.9941076492729235</v>
      </c>
      <c r="Y567" s="60">
        <v>3.3081661610922284</v>
      </c>
      <c r="Z567" s="60">
        <v>4.2189899905996562</v>
      </c>
      <c r="AA567" s="60">
        <v>0</v>
      </c>
      <c r="AB567" s="60">
        <v>4.3492594946587415</v>
      </c>
      <c r="AC567" s="60">
        <v>4.2155985947697499</v>
      </c>
      <c r="AD567" s="60">
        <v>4.6415072016635115</v>
      </c>
      <c r="AE567" s="60">
        <v>3.962603165406672</v>
      </c>
      <c r="AF567" s="60">
        <v>1.7129835410079968</v>
      </c>
      <c r="AG567" s="77">
        <v>1.7129835410079968</v>
      </c>
      <c r="AH567" s="60">
        <v>3.9005205479604563</v>
      </c>
      <c r="AI567" s="60">
        <v>5.2707223598466451</v>
      </c>
      <c r="AJ567" s="60">
        <v>4.249863386709344</v>
      </c>
      <c r="AK567" s="60">
        <v>4.3547815013350046</v>
      </c>
      <c r="AL567" s="60">
        <v>4.8331336275948837</v>
      </c>
      <c r="AM567" s="60">
        <v>3.4794966616313596</v>
      </c>
      <c r="AN567" s="77">
        <v>1.7129835410079968</v>
      </c>
      <c r="AO567" s="60">
        <v>5.4788825867123938</v>
      </c>
      <c r="AP567" s="60">
        <v>3.8596275757288065</v>
      </c>
      <c r="AQ567" s="60">
        <v>3.6778005894261643</v>
      </c>
      <c r="AR567" s="60">
        <v>6.5473472962148325</v>
      </c>
      <c r="AS567" s="60"/>
    </row>
    <row r="568" spans="1:45" s="58" customFormat="1" x14ac:dyDescent="0.25">
      <c r="E568" s="58" t="s">
        <v>45</v>
      </c>
      <c r="F568" s="58">
        <v>2040</v>
      </c>
      <c r="H568" s="74"/>
      <c r="I568" s="77">
        <v>1.5416851869071972</v>
      </c>
      <c r="J568" s="60">
        <v>4.1400260098705806</v>
      </c>
      <c r="K568" s="60">
        <v>4.2262204437147961</v>
      </c>
      <c r="L568" s="60">
        <v>3.4856478663229691</v>
      </c>
      <c r="M568" s="77">
        <v>1.5416851869071972</v>
      </c>
      <c r="N568" s="77">
        <v>4.1400260098705806</v>
      </c>
      <c r="O568" s="60">
        <v>0</v>
      </c>
      <c r="P568" s="60">
        <v>3.9500518968884029</v>
      </c>
      <c r="Q568" s="60">
        <v>4.2005795192353261</v>
      </c>
      <c r="R568" s="60">
        <v>3.6235540054504156</v>
      </c>
      <c r="S568" s="60">
        <v>3.5988436120086238</v>
      </c>
      <c r="T568" s="60">
        <v>4.4030173048597225</v>
      </c>
      <c r="U568" s="60">
        <v>4.7942130938082599</v>
      </c>
      <c r="V568" s="60">
        <v>3.9542653033341582</v>
      </c>
      <c r="W568" s="60">
        <v>3.8405287651253657</v>
      </c>
      <c r="X568" s="60">
        <v>1.8228091699647928</v>
      </c>
      <c r="Y568" s="60">
        <v>3.0064335647142939</v>
      </c>
      <c r="Z568" s="60">
        <v>3.836588419327188</v>
      </c>
      <c r="AA568" s="60">
        <v>0</v>
      </c>
      <c r="AB568" s="60">
        <v>3.9594808333700255</v>
      </c>
      <c r="AC568" s="60">
        <v>3.8209963781303693</v>
      </c>
      <c r="AD568" s="60">
        <v>4.2178973276243017</v>
      </c>
      <c r="AE568" s="60">
        <v>3.5945185395412258</v>
      </c>
      <c r="AF568" s="60">
        <v>1.5416851869071972</v>
      </c>
      <c r="AG568" s="77">
        <v>1.5416851869071972</v>
      </c>
      <c r="AH568" s="60">
        <v>3.5104684931644101</v>
      </c>
      <c r="AI568" s="60">
        <v>4.7868210471698553</v>
      </c>
      <c r="AJ568" s="60">
        <v>3.8708071076220509</v>
      </c>
      <c r="AK568" s="60">
        <v>3.9482130468004915</v>
      </c>
      <c r="AL568" s="60">
        <v>4.3808750373180461</v>
      </c>
      <c r="AM568" s="60">
        <v>3.1574282235964373</v>
      </c>
      <c r="AN568" s="77">
        <v>1.5416851869071972</v>
      </c>
      <c r="AO568" s="60">
        <v>4.9756697398780148</v>
      </c>
      <c r="AP568" s="60">
        <v>3.5063143142694884</v>
      </c>
      <c r="AQ568" s="60">
        <v>3.3400371660698771</v>
      </c>
      <c r="AR568" s="60">
        <v>6.0791633001066439</v>
      </c>
      <c r="AS568" s="60"/>
    </row>
    <row r="569" spans="1:45" s="58" customFormat="1" x14ac:dyDescent="0.25">
      <c r="E569" s="58" t="s">
        <v>45</v>
      </c>
      <c r="F569" s="58">
        <v>2050</v>
      </c>
      <c r="H569" s="74"/>
      <c r="I569" s="77">
        <v>1.3875166682164777</v>
      </c>
      <c r="J569" s="60">
        <v>3.7667120158684875</v>
      </c>
      <c r="K569" s="60">
        <v>3.8449381833761191</v>
      </c>
      <c r="L569" s="60">
        <v>3.1646988470974264</v>
      </c>
      <c r="M569" s="77">
        <v>1.3875166682164777</v>
      </c>
      <c r="N569" s="77">
        <v>3.7667120158684875</v>
      </c>
      <c r="O569" s="60">
        <v>0</v>
      </c>
      <c r="P569" s="60">
        <v>3.5848681949135059</v>
      </c>
      <c r="Q569" s="60">
        <v>3.8196105379598606</v>
      </c>
      <c r="R569" s="60">
        <v>3.3152456251739482</v>
      </c>
      <c r="S569" s="60">
        <v>3.2686517174991558</v>
      </c>
      <c r="T569" s="60">
        <v>3.9999535508017678</v>
      </c>
      <c r="U569" s="60">
        <v>4.3569360587378938</v>
      </c>
      <c r="V569" s="60">
        <v>3.5995047509641447</v>
      </c>
      <c r="W569" s="60">
        <v>3.4918079021815629</v>
      </c>
      <c r="X569" s="60">
        <v>1.6686406292988196</v>
      </c>
      <c r="Y569" s="60">
        <v>2.7348779515532629</v>
      </c>
      <c r="Z569" s="60">
        <v>3.4924255417322234</v>
      </c>
      <c r="AA569" s="60">
        <v>0</v>
      </c>
      <c r="AB569" s="60">
        <v>3.6071834804247289</v>
      </c>
      <c r="AC569" s="60">
        <v>3.4658543831549284</v>
      </c>
      <c r="AD569" s="60">
        <v>3.8366484409890131</v>
      </c>
      <c r="AE569" s="60">
        <v>3.2632423762623235</v>
      </c>
      <c r="AF569" s="60">
        <v>1.3875166682164777</v>
      </c>
      <c r="AG569" s="77">
        <v>1.3875166682164777</v>
      </c>
      <c r="AH569" s="60">
        <v>3.1594216438479696</v>
      </c>
      <c r="AI569" s="60">
        <v>4.3514568781797314</v>
      </c>
      <c r="AJ569" s="60">
        <v>3.5296901565217982</v>
      </c>
      <c r="AK569" s="60">
        <v>3.582296492060614</v>
      </c>
      <c r="AL569" s="60">
        <v>3.9738390113467128</v>
      </c>
      <c r="AM569" s="60">
        <v>2.8675645616499095</v>
      </c>
      <c r="AN569" s="77">
        <v>1.3875166682164777</v>
      </c>
      <c r="AO569" s="60">
        <v>4.5229122456178192</v>
      </c>
      <c r="AP569" s="60">
        <v>3.1883307719109792</v>
      </c>
      <c r="AQ569" s="60">
        <v>3.0360492429234425</v>
      </c>
      <c r="AR569" s="60">
        <v>5.258781867772317</v>
      </c>
      <c r="AS569" s="60"/>
    </row>
    <row r="570" spans="1:45" s="58" customFormat="1" x14ac:dyDescent="0.25">
      <c r="B570" s="58" t="s">
        <v>46</v>
      </c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</row>
    <row r="571" spans="1:45" s="58" customFormat="1" x14ac:dyDescent="0.25">
      <c r="A571" s="58" t="s">
        <v>78</v>
      </c>
      <c r="B571" s="58" t="s">
        <v>42</v>
      </c>
      <c r="C571" s="58" t="s">
        <v>40</v>
      </c>
      <c r="E571" s="58" t="s">
        <v>41</v>
      </c>
      <c r="F571" s="58">
        <v>2010</v>
      </c>
      <c r="I571" s="66">
        <v>5.9576756657522836</v>
      </c>
      <c r="J571" s="66">
        <v>160.97820534035228</v>
      </c>
      <c r="K571" s="66">
        <v>33.595999095007713</v>
      </c>
      <c r="L571" s="66">
        <v>124.71874960346132</v>
      </c>
      <c r="M571" s="66">
        <v>10.588234940586625</v>
      </c>
      <c r="N571" s="66">
        <v>95.829346310413925</v>
      </c>
      <c r="O571" s="66">
        <v>0</v>
      </c>
      <c r="P571" s="66">
        <v>126.96988326899816</v>
      </c>
      <c r="Q571" s="66">
        <v>738.21825542666988</v>
      </c>
      <c r="R571" s="66">
        <v>20.913081179255407</v>
      </c>
      <c r="S571" s="66">
        <v>73.870200746102938</v>
      </c>
      <c r="T571" s="66">
        <v>237.45443230583271</v>
      </c>
      <c r="U571" s="66">
        <v>336.2399547400446</v>
      </c>
      <c r="V571" s="66">
        <v>315.06361384969875</v>
      </c>
      <c r="W571" s="66">
        <v>14.685041832674486</v>
      </c>
      <c r="X571" s="66">
        <v>31.305937128521869</v>
      </c>
      <c r="Y571" s="66">
        <v>73.69702829494625</v>
      </c>
      <c r="Z571" s="66">
        <v>18.923673014104182</v>
      </c>
      <c r="AA571" s="66">
        <v>0</v>
      </c>
      <c r="AB571" s="66">
        <v>160.32090613888838</v>
      </c>
      <c r="AC571" s="66">
        <v>60.324524152628818</v>
      </c>
      <c r="AD571" s="66">
        <v>5.5223475948497516</v>
      </c>
      <c r="AE571" s="66">
        <v>94.909790863891615</v>
      </c>
      <c r="AF571" s="66">
        <v>0</v>
      </c>
      <c r="AG571" s="66">
        <v>4.8418396554496486E-2</v>
      </c>
      <c r="AH571" s="66">
        <v>0</v>
      </c>
      <c r="AI571" s="66">
        <v>7.955333602291784</v>
      </c>
      <c r="AJ571" s="66">
        <v>96.758554766000216</v>
      </c>
      <c r="AK571" s="66">
        <v>409.9386245970914</v>
      </c>
      <c r="AL571" s="66">
        <v>123.559604736482</v>
      </c>
      <c r="AM571" s="66">
        <v>217.62914619711296</v>
      </c>
      <c r="AN571" s="66">
        <v>0</v>
      </c>
      <c r="AO571" s="66">
        <v>460.27656211295192</v>
      </c>
      <c r="AP571" s="66">
        <v>66.175054351976087</v>
      </c>
      <c r="AQ571" s="66">
        <v>102.42577914077582</v>
      </c>
      <c r="AR571" s="66">
        <v>89.533625793229305</v>
      </c>
      <c r="AS571" s="66"/>
    </row>
    <row r="572" spans="1:45" s="58" customFormat="1" x14ac:dyDescent="0.25">
      <c r="B572" s="58" t="s">
        <v>42</v>
      </c>
      <c r="C572" s="58" t="s">
        <v>40</v>
      </c>
      <c r="E572" s="58" t="s">
        <v>41</v>
      </c>
      <c r="F572" s="58">
        <v>2020</v>
      </c>
      <c r="H572" s="74"/>
      <c r="I572" s="60">
        <v>2.83498623813353</v>
      </c>
      <c r="J572" s="60">
        <v>50.949904222555944</v>
      </c>
      <c r="K572" s="60">
        <v>10.038884823452511</v>
      </c>
      <c r="L572" s="60">
        <v>44.686650684904038</v>
      </c>
      <c r="M572" s="60">
        <v>3.1764704821759868</v>
      </c>
      <c r="N572" s="60">
        <v>30.980478296450389</v>
      </c>
      <c r="O572" s="60">
        <v>0</v>
      </c>
      <c r="P572" s="60">
        <v>39.880149981835451</v>
      </c>
      <c r="Q572" s="60">
        <v>223.17125672884936</v>
      </c>
      <c r="R572" s="60">
        <v>9.1707309278773277</v>
      </c>
      <c r="S572" s="60">
        <v>22.209779541642682</v>
      </c>
      <c r="T572" s="60">
        <v>77.388336583575224</v>
      </c>
      <c r="U572" s="60">
        <v>108.37652536656545</v>
      </c>
      <c r="V572" s="60">
        <v>84.98392579163523</v>
      </c>
      <c r="W572" s="60">
        <v>4.4055125498023449</v>
      </c>
      <c r="X572" s="60">
        <v>11.071571362440853</v>
      </c>
      <c r="Y572" s="60">
        <v>27.097579305039307</v>
      </c>
      <c r="Z572" s="60">
        <v>5.9781254256056666</v>
      </c>
      <c r="AA572" s="60">
        <v>0</v>
      </c>
      <c r="AB572" s="60">
        <v>69.172938356253837</v>
      </c>
      <c r="AC572" s="60">
        <v>18.055009864190922</v>
      </c>
      <c r="AD572" s="60">
        <v>1.7386630909679721</v>
      </c>
      <c r="AE572" s="60">
        <v>31.767664011797731</v>
      </c>
      <c r="AF572" s="60">
        <v>0</v>
      </c>
      <c r="AG572" s="60">
        <v>0.64019048607903606</v>
      </c>
      <c r="AH572" s="60">
        <v>0</v>
      </c>
      <c r="AI572" s="60">
        <v>3.0607133320426412</v>
      </c>
      <c r="AJ572" s="60">
        <v>31.514556343239349</v>
      </c>
      <c r="AK572" s="60">
        <v>130.64208613119166</v>
      </c>
      <c r="AL572" s="60">
        <v>31.212214066910725</v>
      </c>
      <c r="AM572" s="60">
        <v>86.425334225046939</v>
      </c>
      <c r="AN572" s="60">
        <v>0</v>
      </c>
      <c r="AO572" s="60">
        <v>141.70217997000822</v>
      </c>
      <c r="AP572" s="60">
        <v>25.478238982581111</v>
      </c>
      <c r="AQ572" s="60">
        <v>27.397708032551442</v>
      </c>
      <c r="AR572" s="60">
        <v>13.324711175682964</v>
      </c>
      <c r="AS572" s="60"/>
    </row>
    <row r="573" spans="1:45" s="58" customFormat="1" x14ac:dyDescent="0.25">
      <c r="B573" s="58" t="s">
        <v>42</v>
      </c>
      <c r="C573" s="58" t="s">
        <v>40</v>
      </c>
      <c r="E573" s="58" t="s">
        <v>41</v>
      </c>
      <c r="F573" s="58">
        <v>2030</v>
      </c>
      <c r="H573" s="74"/>
      <c r="I573" s="60">
        <v>1.8719646796994323</v>
      </c>
      <c r="J573" s="60">
        <v>33.12014709904058</v>
      </c>
      <c r="K573" s="60">
        <v>6.6887701168462463</v>
      </c>
      <c r="L573" s="60">
        <v>19.87881731204407</v>
      </c>
      <c r="M573" s="60">
        <v>2.1156347673240581</v>
      </c>
      <c r="N573" s="60">
        <v>19.486820184274681</v>
      </c>
      <c r="O573" s="60">
        <v>0</v>
      </c>
      <c r="P573" s="60">
        <v>24.138812466126922</v>
      </c>
      <c r="Q573" s="60">
        <v>141.11808405125424</v>
      </c>
      <c r="R573" s="60">
        <v>6.0536125572807089</v>
      </c>
      <c r="S573" s="60">
        <v>14.073152740430688</v>
      </c>
      <c r="T573" s="60">
        <v>45.062017873320286</v>
      </c>
      <c r="U573" s="60">
        <v>69.841516668756924</v>
      </c>
      <c r="V573" s="60">
        <v>58.214022015840627</v>
      </c>
      <c r="W573" s="60">
        <v>3.1611227684662286</v>
      </c>
      <c r="X573" s="60">
        <v>7.0787952537497532</v>
      </c>
      <c r="Y573" s="60">
        <v>18.132251246408963</v>
      </c>
      <c r="Z573" s="60">
        <v>4.4738297449866087</v>
      </c>
      <c r="AA573" s="60">
        <v>0</v>
      </c>
      <c r="AB573" s="60">
        <v>46.151734945796228</v>
      </c>
      <c r="AC573" s="60">
        <v>12.660964861459044</v>
      </c>
      <c r="AD573" s="60">
        <v>1.0489027615504862</v>
      </c>
      <c r="AE573" s="60">
        <v>22.388881467835208</v>
      </c>
      <c r="AF573" s="60">
        <v>0</v>
      </c>
      <c r="AG573" s="60">
        <v>0.42711258141616681</v>
      </c>
      <c r="AH573" s="60">
        <v>0</v>
      </c>
      <c r="AI573" s="60">
        <v>2.1363776588176875</v>
      </c>
      <c r="AJ573" s="60">
        <v>20.876892299673095</v>
      </c>
      <c r="AK573" s="60">
        <v>81.853522256370326</v>
      </c>
      <c r="AL573" s="60">
        <v>23.21873100446598</v>
      </c>
      <c r="AM573" s="60">
        <v>58.242194391437067</v>
      </c>
      <c r="AN573" s="60">
        <v>0</v>
      </c>
      <c r="AO573" s="60">
        <v>94.861455992665185</v>
      </c>
      <c r="AP573" s="60">
        <v>16.636533076874482</v>
      </c>
      <c r="AQ573" s="60">
        <v>17.654661850399819</v>
      </c>
      <c r="AR573" s="60">
        <v>8.3950006032989855</v>
      </c>
      <c r="AS573" s="60"/>
    </row>
    <row r="574" spans="1:45" s="58" customFormat="1" x14ac:dyDescent="0.25">
      <c r="B574" s="58" t="s">
        <v>42</v>
      </c>
      <c r="C574" s="58" t="s">
        <v>40</v>
      </c>
      <c r="E574" s="58" t="s">
        <v>41</v>
      </c>
      <c r="F574" s="58">
        <v>2040</v>
      </c>
      <c r="H574" s="74"/>
      <c r="I574" s="60">
        <v>1.8868090134196025</v>
      </c>
      <c r="J574" s="60">
        <v>33.408096555716995</v>
      </c>
      <c r="K574" s="60">
        <v>7.0241110088077994</v>
      </c>
      <c r="L574" s="60">
        <v>17.76098748657682</v>
      </c>
      <c r="M574" s="60">
        <v>2.1129964292694301</v>
      </c>
      <c r="N574" s="60">
        <v>18.740416545593288</v>
      </c>
      <c r="O574" s="60">
        <v>0</v>
      </c>
      <c r="P574" s="60">
        <v>24.048880497420217</v>
      </c>
      <c r="Q574" s="60">
        <v>131.93819550012873</v>
      </c>
      <c r="R574" s="60">
        <v>7.0894555453588461</v>
      </c>
      <c r="S574" s="60">
        <v>13.318624833319172</v>
      </c>
      <c r="T574" s="60">
        <v>43.163627849694088</v>
      </c>
      <c r="U574" s="60">
        <v>59.152235885245105</v>
      </c>
      <c r="V574" s="60">
        <v>57.607325432653241</v>
      </c>
      <c r="W574" s="60">
        <v>3.249601678775301</v>
      </c>
      <c r="X574" s="60">
        <v>6.7481137041487944</v>
      </c>
      <c r="Y574" s="60">
        <v>19.873256784817329</v>
      </c>
      <c r="Z574" s="60">
        <v>6.7815452151028524</v>
      </c>
      <c r="AA574" s="60">
        <v>0</v>
      </c>
      <c r="AB574" s="60">
        <v>46.863511254452483</v>
      </c>
      <c r="AC574" s="60">
        <v>12.27515730977527</v>
      </c>
      <c r="AD574" s="60">
        <v>0.96429918256662539</v>
      </c>
      <c r="AE574" s="60">
        <v>23.766814552058161</v>
      </c>
      <c r="AF574" s="60">
        <v>0</v>
      </c>
      <c r="AG574" s="60">
        <v>0.4271676791885502</v>
      </c>
      <c r="AH574" s="60">
        <v>0</v>
      </c>
      <c r="AI574" s="60">
        <v>2.6847279785299434</v>
      </c>
      <c r="AJ574" s="60">
        <v>20.265087954127221</v>
      </c>
      <c r="AK574" s="60">
        <v>86.793563358431612</v>
      </c>
      <c r="AL574" s="60">
        <v>23.658297094621023</v>
      </c>
      <c r="AM574" s="60">
        <v>59.261106751045425</v>
      </c>
      <c r="AN574" s="60">
        <v>0</v>
      </c>
      <c r="AO574" s="60">
        <v>93.59162678069147</v>
      </c>
      <c r="AP574" s="60">
        <v>15.696989046335254</v>
      </c>
      <c r="AQ574" s="60">
        <v>16.282043200478554</v>
      </c>
      <c r="AR574" s="60">
        <v>8.7338378445669367</v>
      </c>
      <c r="AS574" s="60"/>
    </row>
    <row r="575" spans="1:45" s="58" customFormat="1" x14ac:dyDescent="0.25">
      <c r="B575" s="58" t="s">
        <v>42</v>
      </c>
      <c r="C575" s="58" t="s">
        <v>40</v>
      </c>
      <c r="E575" s="59" t="s">
        <v>41</v>
      </c>
      <c r="F575" s="59">
        <v>2050</v>
      </c>
      <c r="G575" s="59"/>
      <c r="H575" s="75"/>
      <c r="I575" s="61">
        <v>0.94596758560011551</v>
      </c>
      <c r="J575" s="61">
        <v>17.392560635623006</v>
      </c>
      <c r="K575" s="61">
        <v>3.681677768907289</v>
      </c>
      <c r="L575" s="61">
        <v>8.1647095967343652</v>
      </c>
      <c r="M575" s="61">
        <v>1.0560845726410408</v>
      </c>
      <c r="N575" s="61">
        <v>9.3137264043829973</v>
      </c>
      <c r="O575" s="61">
        <v>0</v>
      </c>
      <c r="P575" s="61">
        <v>11.684832126122275</v>
      </c>
      <c r="Q575" s="61">
        <v>71.281382654673564</v>
      </c>
      <c r="R575" s="61">
        <v>3.7393126402447234</v>
      </c>
      <c r="S575" s="61">
        <v>6.6709978233286806</v>
      </c>
      <c r="T575" s="61">
        <v>21.427799611943364</v>
      </c>
      <c r="U575" s="61">
        <v>32.500576946278812</v>
      </c>
      <c r="V575" s="61">
        <v>30.724635665283706</v>
      </c>
      <c r="W575" s="61">
        <v>1.6387449128591614</v>
      </c>
      <c r="X575" s="61">
        <v>3.3324829703668359</v>
      </c>
      <c r="Y575" s="61">
        <v>10.367456801494241</v>
      </c>
      <c r="Z575" s="61">
        <v>3.5111367145714443</v>
      </c>
      <c r="AA575" s="61">
        <v>0</v>
      </c>
      <c r="AB575" s="61">
        <v>26.544122817763981</v>
      </c>
      <c r="AC575" s="61">
        <v>6.1668769403934975</v>
      </c>
      <c r="AD575" s="61">
        <v>0.46057331229355963</v>
      </c>
      <c r="AE575" s="61">
        <v>11.693335815147734</v>
      </c>
      <c r="AF575" s="61">
        <v>0</v>
      </c>
      <c r="AG575" s="61">
        <v>0.21351450563895949</v>
      </c>
      <c r="AH575" s="61">
        <v>0</v>
      </c>
      <c r="AI575" s="61">
        <v>1.483461109866306</v>
      </c>
      <c r="AJ575" s="61">
        <v>9.8438523075136608</v>
      </c>
      <c r="AK575" s="61">
        <v>42.752341071591488</v>
      </c>
      <c r="AL575" s="61">
        <v>13.543711397117441</v>
      </c>
      <c r="AM575" s="61">
        <v>30.831338375604645</v>
      </c>
      <c r="AN575" s="61">
        <v>0</v>
      </c>
      <c r="AO575" s="61">
        <v>43.043577408570144</v>
      </c>
      <c r="AP575" s="61">
        <v>7.5559063927938857</v>
      </c>
      <c r="AQ575" s="61">
        <v>7.7587256724735312</v>
      </c>
      <c r="AR575" s="61">
        <v>4.5220847250832081</v>
      </c>
      <c r="AS575" s="71"/>
    </row>
    <row r="576" spans="1:45" s="58" customFormat="1" x14ac:dyDescent="0.25">
      <c r="E576" s="58" t="s">
        <v>45</v>
      </c>
      <c r="F576" s="58">
        <v>2010</v>
      </c>
      <c r="I576" s="77">
        <v>2.8308833922261485</v>
      </c>
      <c r="J576" s="60">
        <v>6.1968438731888416</v>
      </c>
      <c r="K576" s="60">
        <v>6.3150585998958659</v>
      </c>
      <c r="L576" s="60">
        <v>3.0504974019722013</v>
      </c>
      <c r="M576" s="77">
        <v>2.8308833922261485</v>
      </c>
      <c r="N576" s="77">
        <v>6.1968438731888416</v>
      </c>
      <c r="O576" s="60">
        <v>0</v>
      </c>
      <c r="P576" s="60">
        <v>5.9200031363607719</v>
      </c>
      <c r="Q576" s="60">
        <v>6.2800483928031694</v>
      </c>
      <c r="R576" s="60">
        <v>5.3469559705917984</v>
      </c>
      <c r="S576" s="60">
        <v>3.174513898844042</v>
      </c>
      <c r="T576" s="60">
        <v>6.5871640920784191</v>
      </c>
      <c r="U576" s="60">
        <v>7.1842061212075699</v>
      </c>
      <c r="V576" s="60">
        <v>5.9077356977465545</v>
      </c>
      <c r="W576" s="60">
        <v>5.7423488129088529</v>
      </c>
      <c r="X576" s="60">
        <v>3.1704660457622253</v>
      </c>
      <c r="Y576" s="60">
        <v>2.6566001863990492</v>
      </c>
      <c r="Z576" s="60">
        <v>5.7299166465900786</v>
      </c>
      <c r="AA576" s="60">
        <v>0</v>
      </c>
      <c r="AB576" s="60">
        <v>5.8841414577701077</v>
      </c>
      <c r="AC576" s="60">
        <v>3.3500592877535014</v>
      </c>
      <c r="AD576" s="60">
        <v>6.2931844523781848</v>
      </c>
      <c r="AE576" s="60">
        <v>3.1650380940938225</v>
      </c>
      <c r="AF576" s="60">
        <v>2.8308833922261485</v>
      </c>
      <c r="AG576" s="77">
        <v>2.8308833922261485</v>
      </c>
      <c r="AH576" s="60">
        <v>5.3441554770318032</v>
      </c>
      <c r="AI576" s="60">
        <v>3.9799320018423234</v>
      </c>
      <c r="AJ576" s="60">
        <v>5.7726512312456792</v>
      </c>
      <c r="AK576" s="60">
        <v>3.4572693653529112</v>
      </c>
      <c r="AL576" s="60">
        <v>6.5805851492149259</v>
      </c>
      <c r="AM576" s="60">
        <v>2.7723467323106523</v>
      </c>
      <c r="AN576" s="77">
        <v>2.8308833922261485</v>
      </c>
      <c r="AO576" s="60">
        <v>7.4580774687433671</v>
      </c>
      <c r="AP576" s="60">
        <v>3.1098553866826828</v>
      </c>
      <c r="AQ576" s="60">
        <v>2.9516508023450734</v>
      </c>
      <c r="AR576" s="60">
        <v>7.4932014233122128</v>
      </c>
      <c r="AS576" s="60"/>
    </row>
    <row r="577" spans="2:45" s="58" customFormat="1" x14ac:dyDescent="0.25">
      <c r="E577" s="58" t="s">
        <v>45</v>
      </c>
      <c r="F577" s="58">
        <v>2020</v>
      </c>
      <c r="H577" s="74"/>
      <c r="I577" s="77">
        <v>2.8685512367491164</v>
      </c>
      <c r="J577" s="60">
        <v>6.2704984253845577</v>
      </c>
      <c r="K577" s="60">
        <v>6.3920036077229785</v>
      </c>
      <c r="L577" s="60">
        <v>3.0868880799138823</v>
      </c>
      <c r="M577" s="77">
        <v>2.8685512367491164</v>
      </c>
      <c r="N577" s="77">
        <v>6.2704984253845577</v>
      </c>
      <c r="O577" s="60">
        <v>0</v>
      </c>
      <c r="P577" s="60">
        <v>5.9940223033869584</v>
      </c>
      <c r="Q577" s="60">
        <v>6.3571534764769444</v>
      </c>
      <c r="R577" s="60">
        <v>5.4095734280117753</v>
      </c>
      <c r="S577" s="60">
        <v>3.2119520613882111</v>
      </c>
      <c r="T577" s="60">
        <v>6.6687353906623814</v>
      </c>
      <c r="U577" s="60">
        <v>7.2727976899722089</v>
      </c>
      <c r="V577" s="60">
        <v>5.9791117176707145</v>
      </c>
      <c r="W577" s="60">
        <v>5.812989802308147</v>
      </c>
      <c r="X577" s="60">
        <v>3.2081336622448786</v>
      </c>
      <c r="Y577" s="60">
        <v>2.6873541687656339</v>
      </c>
      <c r="Z577" s="60">
        <v>5.7996323097426981</v>
      </c>
      <c r="AA577" s="60">
        <v>0</v>
      </c>
      <c r="AB577" s="60">
        <v>5.9543218890255183</v>
      </c>
      <c r="AC577" s="60">
        <v>3.3903271322764694</v>
      </c>
      <c r="AD577" s="60">
        <v>6.3704127209294219</v>
      </c>
      <c r="AE577" s="60">
        <v>3.2026048785461194</v>
      </c>
      <c r="AF577" s="60">
        <v>2.8685512367491164</v>
      </c>
      <c r="AG577" s="77">
        <v>2.8685512367491164</v>
      </c>
      <c r="AH577" s="60">
        <v>5.4152650176678447</v>
      </c>
      <c r="AI577" s="60">
        <v>4.0263893000349169</v>
      </c>
      <c r="AJ577" s="60">
        <v>5.8418847378126673</v>
      </c>
      <c r="AK577" s="60">
        <v>3.4987618307926218</v>
      </c>
      <c r="AL577" s="60">
        <v>6.6630402092136949</v>
      </c>
      <c r="AM577" s="60">
        <v>2.805214913140377</v>
      </c>
      <c r="AN577" s="77">
        <v>2.8685512367491164</v>
      </c>
      <c r="AO577" s="60">
        <v>7.5497971824269676</v>
      </c>
      <c r="AP577" s="60">
        <v>3.1459362838416536</v>
      </c>
      <c r="AQ577" s="60">
        <v>2.9861068058915521</v>
      </c>
      <c r="AR577" s="60">
        <v>8.3659789847423571</v>
      </c>
      <c r="AS577" s="60"/>
    </row>
    <row r="578" spans="2:45" s="58" customFormat="1" x14ac:dyDescent="0.25">
      <c r="E578" s="58" t="s">
        <v>45</v>
      </c>
      <c r="F578" s="58">
        <v>2030</v>
      </c>
      <c r="H578" s="74"/>
      <c r="I578" s="77">
        <v>2.5816961130742047</v>
      </c>
      <c r="J578" s="60">
        <v>5.6928813057010563</v>
      </c>
      <c r="K578" s="60">
        <v>5.8038001402592831</v>
      </c>
      <c r="L578" s="60">
        <v>2.8097769329841782</v>
      </c>
      <c r="M578" s="77">
        <v>2.5816961130742047</v>
      </c>
      <c r="N578" s="77">
        <v>5.6928813057010563</v>
      </c>
      <c r="O578" s="60">
        <v>0</v>
      </c>
      <c r="P578" s="60">
        <v>5.430619797552886</v>
      </c>
      <c r="Q578" s="60">
        <v>5.7694122338322087</v>
      </c>
      <c r="R578" s="60">
        <v>4.9337673237982145</v>
      </c>
      <c r="S578" s="60">
        <v>2.9268460543210737</v>
      </c>
      <c r="T578" s="60">
        <v>6.0470401601644408</v>
      </c>
      <c r="U578" s="60">
        <v>6.5983371079854027</v>
      </c>
      <c r="V578" s="60">
        <v>5.4309050029765338</v>
      </c>
      <c r="W578" s="60">
        <v>5.2750504735634332</v>
      </c>
      <c r="X578" s="60">
        <v>2.9212784314929925</v>
      </c>
      <c r="Y578" s="60">
        <v>2.4528771737979187</v>
      </c>
      <c r="Z578" s="60">
        <v>5.2687404444082269</v>
      </c>
      <c r="AA578" s="60">
        <v>0</v>
      </c>
      <c r="AB578" s="60">
        <v>5.4128332525657585</v>
      </c>
      <c r="AC578" s="60">
        <v>3.0836720086015577</v>
      </c>
      <c r="AD578" s="60">
        <v>5.7822897527315407</v>
      </c>
      <c r="AE578" s="60">
        <v>2.9165193661786275</v>
      </c>
      <c r="AF578" s="60">
        <v>2.5816961130742047</v>
      </c>
      <c r="AG578" s="77">
        <v>2.5816961130742047</v>
      </c>
      <c r="AH578" s="60">
        <v>4.8737385159010609</v>
      </c>
      <c r="AI578" s="60">
        <v>3.6777631869032175</v>
      </c>
      <c r="AJ578" s="60">
        <v>5.3155623609579639</v>
      </c>
      <c r="AK578" s="60">
        <v>3.1828076281800284</v>
      </c>
      <c r="AL578" s="60">
        <v>6.0351035291803878</v>
      </c>
      <c r="AM578" s="60">
        <v>2.5548821851577177</v>
      </c>
      <c r="AN578" s="77">
        <v>2.5816961130742047</v>
      </c>
      <c r="AO578" s="60">
        <v>6.8512605620823628</v>
      </c>
      <c r="AP578" s="60">
        <v>2.8713295986420935</v>
      </c>
      <c r="AQ578" s="60">
        <v>2.7235947212749703</v>
      </c>
      <c r="AR578" s="60">
        <v>8.2057008388568846</v>
      </c>
      <c r="AS578" s="60"/>
    </row>
    <row r="579" spans="2:45" s="58" customFormat="1" x14ac:dyDescent="0.25">
      <c r="E579" s="58" t="s">
        <v>45</v>
      </c>
      <c r="F579" s="58">
        <v>2040</v>
      </c>
      <c r="H579" s="74"/>
      <c r="I579" s="77">
        <v>2.3235265017667843</v>
      </c>
      <c r="J579" s="60">
        <v>5.1732400411949735</v>
      </c>
      <c r="K579" s="60">
        <v>5.2743852604950572</v>
      </c>
      <c r="L579" s="60">
        <v>2.5603745846908543</v>
      </c>
      <c r="M579" s="77">
        <v>2.3235265017667843</v>
      </c>
      <c r="N579" s="77">
        <v>5.1732400411949735</v>
      </c>
      <c r="O579" s="60">
        <v>0</v>
      </c>
      <c r="P579" s="60">
        <v>4.9235826084982195</v>
      </c>
      <c r="Q579" s="60">
        <v>5.2404821333151483</v>
      </c>
      <c r="R579" s="60">
        <v>4.5056542272970068</v>
      </c>
      <c r="S579" s="60">
        <v>2.6702506479606494</v>
      </c>
      <c r="T579" s="60">
        <v>5.4874632428385341</v>
      </c>
      <c r="U579" s="60">
        <v>5.9912546257374357</v>
      </c>
      <c r="V579" s="60">
        <v>4.9385336160002398</v>
      </c>
      <c r="W579" s="60">
        <v>4.7908901928158301</v>
      </c>
      <c r="X579" s="60">
        <v>2.6631086694713471</v>
      </c>
      <c r="Y579" s="60">
        <v>2.2417991510259383</v>
      </c>
      <c r="Z579" s="60">
        <v>4.7909385359844201</v>
      </c>
      <c r="AA579" s="60">
        <v>0</v>
      </c>
      <c r="AB579" s="60">
        <v>4.9257890028445734</v>
      </c>
      <c r="AC579" s="60">
        <v>2.8076823972941378</v>
      </c>
      <c r="AD579" s="60">
        <v>5.2529790813534492</v>
      </c>
      <c r="AE579" s="60">
        <v>2.6590424050478858</v>
      </c>
      <c r="AF579" s="60">
        <v>2.3235265017667843</v>
      </c>
      <c r="AG579" s="77">
        <v>2.3235265017667843</v>
      </c>
      <c r="AH579" s="60">
        <v>4.3863646643109551</v>
      </c>
      <c r="AI579" s="60">
        <v>3.3631801533427081</v>
      </c>
      <c r="AJ579" s="60">
        <v>4.8419184313597645</v>
      </c>
      <c r="AK579" s="60">
        <v>2.8984465361491552</v>
      </c>
      <c r="AL579" s="60">
        <v>5.4699710293503534</v>
      </c>
      <c r="AM579" s="60">
        <v>2.3295831442932031</v>
      </c>
      <c r="AN579" s="77">
        <v>2.3235265017667843</v>
      </c>
      <c r="AO579" s="60">
        <v>6.2224646186172707</v>
      </c>
      <c r="AP579" s="60">
        <v>2.624179883555636</v>
      </c>
      <c r="AQ579" s="60">
        <v>2.487329657182225</v>
      </c>
      <c r="AR579" s="60">
        <v>7.6181472929767251</v>
      </c>
      <c r="AS579" s="60"/>
    </row>
    <row r="580" spans="2:45" s="58" customFormat="1" x14ac:dyDescent="0.25">
      <c r="E580" s="58" t="s">
        <v>45</v>
      </c>
      <c r="F580" s="58">
        <v>2050</v>
      </c>
      <c r="H580" s="74"/>
      <c r="I580" s="77">
        <v>2.0911738515901059</v>
      </c>
      <c r="J580" s="60">
        <v>4.7067080851698515</v>
      </c>
      <c r="K580" s="60">
        <v>4.797928305812464</v>
      </c>
      <c r="L580" s="60">
        <v>2.3358714247137753</v>
      </c>
      <c r="M580" s="77">
        <v>2.0911738515901059</v>
      </c>
      <c r="N580" s="77">
        <v>4.7067080851698515</v>
      </c>
      <c r="O580" s="60">
        <v>0</v>
      </c>
      <c r="P580" s="60">
        <v>4.4672691139124181</v>
      </c>
      <c r="Q580" s="60">
        <v>4.7644432020538323</v>
      </c>
      <c r="R580" s="60">
        <v>4.1204197608931858</v>
      </c>
      <c r="S580" s="60">
        <v>2.4393147822362677</v>
      </c>
      <c r="T580" s="60">
        <v>4.9838327109427523</v>
      </c>
      <c r="U580" s="60">
        <v>5.4448812757074592</v>
      </c>
      <c r="V580" s="60">
        <v>4.4952320565300532</v>
      </c>
      <c r="W580" s="60">
        <v>4.3551460330640417</v>
      </c>
      <c r="X580" s="60">
        <v>2.430755992842677</v>
      </c>
      <c r="Y580" s="60">
        <v>2.0518331930920541</v>
      </c>
      <c r="Z580" s="60">
        <v>4.3609153579519733</v>
      </c>
      <c r="AA580" s="60">
        <v>0</v>
      </c>
      <c r="AB580" s="60">
        <v>4.4856505859191369</v>
      </c>
      <c r="AC580" s="60">
        <v>2.5592917471174594</v>
      </c>
      <c r="AD580" s="60">
        <v>4.7765994771131668</v>
      </c>
      <c r="AE580" s="60">
        <v>2.4273131400302175</v>
      </c>
      <c r="AF580" s="60">
        <v>2.0911738515901059</v>
      </c>
      <c r="AG580" s="77">
        <v>2.0911738515901059</v>
      </c>
      <c r="AH580" s="60">
        <v>3.9477281978798597</v>
      </c>
      <c r="AI580" s="60">
        <v>3.0801157181012226</v>
      </c>
      <c r="AJ580" s="60">
        <v>4.4156803594754397</v>
      </c>
      <c r="AK580" s="60">
        <v>2.64251580605894</v>
      </c>
      <c r="AL580" s="60">
        <v>4.9613478233702537</v>
      </c>
      <c r="AM580" s="60">
        <v>2.1268115836790695</v>
      </c>
      <c r="AN580" s="77">
        <v>2.0911738515901059</v>
      </c>
      <c r="AO580" s="60">
        <v>5.656718059738437</v>
      </c>
      <c r="AP580" s="60">
        <v>2.4017431728604746</v>
      </c>
      <c r="AQ580" s="60">
        <v>2.2746869621275883</v>
      </c>
      <c r="AR580" s="60">
        <v>6.5856242014454178</v>
      </c>
      <c r="AS580" s="60"/>
    </row>
    <row r="581" spans="2:45" s="58" customFormat="1" x14ac:dyDescent="0.25">
      <c r="B581" s="58" t="s">
        <v>46</v>
      </c>
      <c r="I581" s="65"/>
      <c r="J581" s="65"/>
      <c r="K581" s="65"/>
      <c r="L581" s="65"/>
      <c r="M581" s="68"/>
      <c r="N581" s="68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</row>
    <row r="582" spans="2:45" s="58" customFormat="1" x14ac:dyDescent="0.25"/>
    <row r="583" spans="2:45" s="58" customFormat="1" x14ac:dyDescent="0.25"/>
    <row r="584" spans="2:45" s="58" customFormat="1" x14ac:dyDescent="0.25"/>
    <row r="585" spans="2:45" s="58" customFormat="1" x14ac:dyDescent="0.25"/>
    <row r="586" spans="2:45" s="58" customFormat="1" x14ac:dyDescent="0.25"/>
    <row r="587" spans="2:45" s="58" customFormat="1" x14ac:dyDescent="0.25"/>
    <row r="588" spans="2:45" s="58" customFormat="1" x14ac:dyDescent="0.25"/>
    <row r="589" spans="2:45" s="58" customFormat="1" x14ac:dyDescent="0.25"/>
    <row r="590" spans="2:45" s="58" customFormat="1" x14ac:dyDescent="0.25"/>
    <row r="591" spans="2:45" s="58" customFormat="1" x14ac:dyDescent="0.25"/>
    <row r="592" spans="2:45" s="58" customFormat="1" x14ac:dyDescent="0.25"/>
    <row r="593" s="58" customFormat="1" x14ac:dyDescent="0.25"/>
    <row r="594" s="58" customFormat="1" x14ac:dyDescent="0.25"/>
    <row r="595" s="58" customFormat="1" x14ac:dyDescent="0.25"/>
    <row r="596" s="58" customFormat="1" x14ac:dyDescent="0.25"/>
    <row r="597" s="58" customFormat="1" x14ac:dyDescent="0.25"/>
    <row r="598" s="58" customFormat="1" x14ac:dyDescent="0.25"/>
    <row r="599" s="58" customFormat="1" x14ac:dyDescent="0.25"/>
    <row r="600" s="58" customFormat="1" x14ac:dyDescent="0.25"/>
    <row r="601" s="58" customFormat="1" x14ac:dyDescent="0.25"/>
    <row r="602" s="58" customFormat="1" x14ac:dyDescent="0.25"/>
    <row r="603" s="58" customFormat="1" x14ac:dyDescent="0.25"/>
    <row r="604" s="58" customFormat="1" x14ac:dyDescent="0.25"/>
    <row r="605" s="58" customFormat="1" x14ac:dyDescent="0.25"/>
    <row r="606" s="58" customFormat="1" x14ac:dyDescent="0.25"/>
    <row r="607" s="58" customFormat="1" x14ac:dyDescent="0.25"/>
    <row r="608" s="58" customFormat="1" x14ac:dyDescent="0.25"/>
    <row r="609" s="58" customFormat="1" x14ac:dyDescent="0.25"/>
    <row r="610" s="58" customFormat="1" x14ac:dyDescent="0.25"/>
    <row r="611" s="58" customFormat="1" x14ac:dyDescent="0.25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BG11"/>
  <sheetViews>
    <sheetView zoomScale="85" zoomScaleNormal="85" workbookViewId="0">
      <selection activeCell="U4" sqref="U4"/>
    </sheetView>
  </sheetViews>
  <sheetFormatPr defaultRowHeight="15" x14ac:dyDescent="0.25"/>
  <cols>
    <col min="2" max="2" width="10.140625" bestFit="1" customWidth="1"/>
  </cols>
  <sheetData>
    <row r="2" spans="1:59" x14ac:dyDescent="0.25">
      <c r="A2" t="s">
        <v>200</v>
      </c>
    </row>
    <row r="3" spans="1:59" x14ac:dyDescent="0.25">
      <c r="B3" s="53" t="s">
        <v>195</v>
      </c>
      <c r="AZ3" s="54"/>
      <c r="BA3" s="55"/>
      <c r="BB3" s="55"/>
      <c r="BC3" s="55"/>
      <c r="BD3" s="55"/>
      <c r="BE3" s="55"/>
      <c r="BF3" s="55"/>
      <c r="BG3" s="55"/>
    </row>
    <row r="4" spans="1:59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201</v>
      </c>
      <c r="G4" s="1" t="s">
        <v>202</v>
      </c>
      <c r="H4" s="2" t="s">
        <v>4</v>
      </c>
      <c r="I4" s="2" t="s">
        <v>6</v>
      </c>
      <c r="J4" s="2" t="s">
        <v>8</v>
      </c>
      <c r="K4" s="2" t="s">
        <v>14</v>
      </c>
      <c r="L4" s="2" t="s">
        <v>23</v>
      </c>
      <c r="M4" s="2" t="s">
        <v>25</v>
      </c>
      <c r="N4" s="2" t="s">
        <v>7</v>
      </c>
      <c r="O4" s="2" t="s">
        <v>24</v>
      </c>
      <c r="P4" s="2" t="s">
        <v>13</v>
      </c>
      <c r="Q4" s="2" t="s">
        <v>15</v>
      </c>
      <c r="R4" s="2" t="s">
        <v>16</v>
      </c>
      <c r="S4" s="2" t="s">
        <v>17</v>
      </c>
      <c r="T4" s="2" t="s">
        <v>38</v>
      </c>
      <c r="U4" s="2" t="s">
        <v>167</v>
      </c>
      <c r="V4" s="2" t="s">
        <v>19</v>
      </c>
      <c r="W4" s="2" t="s">
        <v>20</v>
      </c>
      <c r="X4" s="2" t="s">
        <v>22</v>
      </c>
      <c r="Y4" s="2" t="s">
        <v>29</v>
      </c>
      <c r="Z4" s="2" t="s">
        <v>31</v>
      </c>
      <c r="AA4" s="2" t="s">
        <v>32</v>
      </c>
      <c r="AB4" s="2" t="s">
        <v>11</v>
      </c>
      <c r="AC4" s="2" t="s">
        <v>12</v>
      </c>
      <c r="AD4" s="2" t="s">
        <v>33</v>
      </c>
      <c r="AE4" s="2" t="s">
        <v>37</v>
      </c>
      <c r="AF4" s="2" t="s">
        <v>10</v>
      </c>
      <c r="AG4" s="2" t="s">
        <v>28</v>
      </c>
      <c r="AH4" s="2" t="s">
        <v>36</v>
      </c>
      <c r="AI4" s="2" t="s">
        <v>35</v>
      </c>
      <c r="AJ4" s="2" t="s">
        <v>9</v>
      </c>
      <c r="AK4" s="2" t="s">
        <v>21</v>
      </c>
      <c r="AL4" s="2" t="s">
        <v>30</v>
      </c>
      <c r="AM4" s="2" t="s">
        <v>5</v>
      </c>
      <c r="AN4" s="2" t="s">
        <v>166</v>
      </c>
      <c r="AO4" s="2" t="s">
        <v>18</v>
      </c>
      <c r="AP4" s="2" t="s">
        <v>203</v>
      </c>
      <c r="AQ4" s="2" t="s">
        <v>26</v>
      </c>
      <c r="AR4" s="2" t="s">
        <v>27</v>
      </c>
      <c r="AS4" s="2" t="s">
        <v>34</v>
      </c>
      <c r="AT4" s="3" t="s">
        <v>204</v>
      </c>
      <c r="AU4" s="3" t="s">
        <v>39</v>
      </c>
      <c r="AV4" s="3" t="s">
        <v>205</v>
      </c>
      <c r="AW4" s="3" t="s">
        <v>191</v>
      </c>
      <c r="AX4" s="3" t="s">
        <v>206</v>
      </c>
      <c r="AY4" s="3" t="s">
        <v>207</v>
      </c>
      <c r="AZ4" s="3" t="s">
        <v>190</v>
      </c>
      <c r="BA4" s="3" t="s">
        <v>208</v>
      </c>
    </row>
    <row r="5" spans="1:59" x14ac:dyDescent="0.25">
      <c r="D5" t="s">
        <v>209</v>
      </c>
      <c r="E5">
        <v>2005</v>
      </c>
      <c r="I5">
        <v>7.28</v>
      </c>
      <c r="J5">
        <v>7.24</v>
      </c>
      <c r="K5">
        <v>6.97</v>
      </c>
      <c r="L5">
        <v>7.09</v>
      </c>
      <c r="M5">
        <v>7.09</v>
      </c>
      <c r="N5">
        <v>7.77</v>
      </c>
      <c r="O5">
        <v>6.76</v>
      </c>
      <c r="P5">
        <v>7.81</v>
      </c>
      <c r="Q5">
        <v>9.3000000000000007</v>
      </c>
      <c r="R5">
        <v>7.68</v>
      </c>
      <c r="S5">
        <v>6.53</v>
      </c>
      <c r="T5">
        <v>7.19</v>
      </c>
      <c r="U5">
        <v>7.53</v>
      </c>
      <c r="V5">
        <v>7.08</v>
      </c>
      <c r="W5">
        <v>7.08</v>
      </c>
      <c r="X5">
        <v>7.44</v>
      </c>
      <c r="Y5">
        <v>6.39</v>
      </c>
      <c r="Z5">
        <v>6.14</v>
      </c>
      <c r="AA5">
        <v>8.48</v>
      </c>
      <c r="AB5">
        <v>7.75</v>
      </c>
      <c r="AC5">
        <v>6.33</v>
      </c>
      <c r="AD5">
        <v>7.23</v>
      </c>
      <c r="AE5">
        <v>6.64</v>
      </c>
      <c r="AF5">
        <v>8.25</v>
      </c>
      <c r="AG5">
        <v>8.07</v>
      </c>
      <c r="AH5">
        <v>6.84</v>
      </c>
      <c r="AI5">
        <v>6.66</v>
      </c>
      <c r="AJ5">
        <v>7.28</v>
      </c>
      <c r="AK5">
        <v>8.07</v>
      </c>
      <c r="AL5">
        <v>6.66</v>
      </c>
      <c r="AM5">
        <v>7.23</v>
      </c>
      <c r="AN5">
        <v>7.23</v>
      </c>
      <c r="AO5">
        <v>7.23</v>
      </c>
      <c r="AP5">
        <v>7.23</v>
      </c>
      <c r="AQ5">
        <v>7.23</v>
      </c>
      <c r="AR5">
        <v>7.23</v>
      </c>
      <c r="AS5">
        <v>7.23</v>
      </c>
      <c r="AU5" t="s">
        <v>199</v>
      </c>
      <c r="AZ5" t="s">
        <v>210</v>
      </c>
    </row>
    <row r="6" spans="1:59" x14ac:dyDescent="0.25">
      <c r="D6" t="s">
        <v>209</v>
      </c>
      <c r="E6">
        <v>2010</v>
      </c>
      <c r="I6">
        <v>7.28</v>
      </c>
      <c r="J6">
        <v>7.56</v>
      </c>
      <c r="K6">
        <v>7.4</v>
      </c>
      <c r="L6">
        <v>7.56</v>
      </c>
      <c r="M6">
        <v>7.58</v>
      </c>
      <c r="N6">
        <v>7.62</v>
      </c>
      <c r="O6">
        <v>6.76</v>
      </c>
      <c r="P6">
        <v>7.81</v>
      </c>
      <c r="Q6">
        <v>9.36</v>
      </c>
      <c r="R6">
        <v>7.88</v>
      </c>
      <c r="S6">
        <v>7.11</v>
      </c>
      <c r="T6">
        <v>7.49</v>
      </c>
      <c r="U6">
        <v>7.53</v>
      </c>
      <c r="V6">
        <v>7.36</v>
      </c>
      <c r="W6">
        <v>7.08</v>
      </c>
      <c r="X6">
        <v>7.89</v>
      </c>
      <c r="Y6">
        <v>6.76</v>
      </c>
      <c r="Z6">
        <v>6.66</v>
      </c>
      <c r="AA6">
        <v>8.48</v>
      </c>
      <c r="AB6">
        <v>7.88</v>
      </c>
      <c r="AC6">
        <v>7.11</v>
      </c>
      <c r="AD6">
        <v>7.55</v>
      </c>
      <c r="AE6">
        <v>7.05</v>
      </c>
      <c r="AF6">
        <v>8.25</v>
      </c>
      <c r="AG6">
        <v>8.07</v>
      </c>
      <c r="AH6">
        <v>7.18</v>
      </c>
      <c r="AI6">
        <v>7.11</v>
      </c>
      <c r="AJ6">
        <v>7.28</v>
      </c>
      <c r="AK6">
        <v>8.07</v>
      </c>
      <c r="AL6">
        <v>7.11</v>
      </c>
      <c r="AM6">
        <v>7.55</v>
      </c>
      <c r="AN6">
        <v>7.55</v>
      </c>
      <c r="AO6">
        <v>7.55</v>
      </c>
      <c r="AP6">
        <v>7.55</v>
      </c>
      <c r="AQ6">
        <v>7.55</v>
      </c>
      <c r="AR6">
        <v>7.55</v>
      </c>
      <c r="AS6">
        <v>7.55</v>
      </c>
      <c r="AU6" t="s">
        <v>199</v>
      </c>
      <c r="AZ6" t="s">
        <v>210</v>
      </c>
    </row>
    <row r="7" spans="1:59" x14ac:dyDescent="0.25">
      <c r="D7" t="s">
        <v>209</v>
      </c>
      <c r="E7">
        <v>2015</v>
      </c>
      <c r="I7">
        <v>7.71</v>
      </c>
      <c r="J7">
        <v>7.94</v>
      </c>
      <c r="K7">
        <v>7.88</v>
      </c>
      <c r="L7">
        <v>8.08</v>
      </c>
      <c r="M7">
        <v>8.1</v>
      </c>
      <c r="N7">
        <v>7.9</v>
      </c>
      <c r="O7">
        <v>7.15</v>
      </c>
      <c r="P7">
        <v>8.2799999999999994</v>
      </c>
      <c r="Q7">
        <v>9.44</v>
      </c>
      <c r="R7">
        <v>8.23</v>
      </c>
      <c r="S7">
        <v>7.6</v>
      </c>
      <c r="T7">
        <v>7.89</v>
      </c>
      <c r="U7">
        <v>7.98</v>
      </c>
      <c r="V7">
        <v>7.74</v>
      </c>
      <c r="W7">
        <v>7.5</v>
      </c>
      <c r="X7">
        <v>8.3800000000000008</v>
      </c>
      <c r="Y7">
        <v>7.18</v>
      </c>
      <c r="Z7">
        <v>7.17</v>
      </c>
      <c r="AA7">
        <v>8.6</v>
      </c>
      <c r="AB7">
        <v>8.24</v>
      </c>
      <c r="AC7">
        <v>7.64</v>
      </c>
      <c r="AD7">
        <v>7.93</v>
      </c>
      <c r="AE7">
        <v>7.5</v>
      </c>
      <c r="AF7">
        <v>8.74</v>
      </c>
      <c r="AG7">
        <v>8.5500000000000007</v>
      </c>
      <c r="AH7">
        <v>7.59</v>
      </c>
      <c r="AI7">
        <v>7.58</v>
      </c>
      <c r="AJ7">
        <v>7.71</v>
      </c>
      <c r="AK7">
        <v>8.5500000000000007</v>
      </c>
      <c r="AL7">
        <v>7.58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U7" t="s">
        <v>199</v>
      </c>
      <c r="AZ7" t="s">
        <v>210</v>
      </c>
    </row>
    <row r="8" spans="1:59" x14ac:dyDescent="0.25">
      <c r="D8" t="s">
        <v>209</v>
      </c>
      <c r="E8">
        <v>2020</v>
      </c>
      <c r="I8">
        <v>9.2799999999999994</v>
      </c>
      <c r="J8">
        <v>9.52</v>
      </c>
      <c r="K8">
        <v>9.49</v>
      </c>
      <c r="L8">
        <v>9.76</v>
      </c>
      <c r="M8">
        <v>9.7799999999999994</v>
      </c>
      <c r="N8">
        <v>9.4499999999999993</v>
      </c>
      <c r="O8">
        <v>8.6300000000000008</v>
      </c>
      <c r="P8">
        <v>9.9600000000000009</v>
      </c>
      <c r="Q8">
        <v>11.2</v>
      </c>
      <c r="R8">
        <v>9.85</v>
      </c>
      <c r="S8">
        <v>9.17</v>
      </c>
      <c r="T8">
        <v>9.48</v>
      </c>
      <c r="U8">
        <v>9.6</v>
      </c>
      <c r="V8">
        <v>9.2799999999999994</v>
      </c>
      <c r="W8">
        <v>9.0299999999999994</v>
      </c>
      <c r="X8">
        <v>10.08</v>
      </c>
      <c r="Y8">
        <v>8.65</v>
      </c>
      <c r="Z8">
        <v>8.67</v>
      </c>
      <c r="AA8">
        <v>10.34</v>
      </c>
      <c r="AB8">
        <v>9.8699999999999992</v>
      </c>
      <c r="AC8">
        <v>9.23</v>
      </c>
      <c r="AD8">
        <v>9.5</v>
      </c>
      <c r="AE8">
        <v>9.0399999999999991</v>
      </c>
      <c r="AF8">
        <v>10.51</v>
      </c>
      <c r="AG8">
        <v>10.29</v>
      </c>
      <c r="AH8">
        <v>9.1199999999999992</v>
      </c>
      <c r="AI8">
        <v>9.14</v>
      </c>
      <c r="AJ8">
        <v>9.2799999999999994</v>
      </c>
      <c r="AK8">
        <v>10.29</v>
      </c>
      <c r="AL8">
        <v>9.14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U8" t="s">
        <v>199</v>
      </c>
      <c r="AZ8" t="s">
        <v>210</v>
      </c>
    </row>
    <row r="9" spans="1:59" x14ac:dyDescent="0.25">
      <c r="D9" t="s">
        <v>209</v>
      </c>
      <c r="E9">
        <v>2025</v>
      </c>
      <c r="I9">
        <v>10.29</v>
      </c>
      <c r="J9">
        <v>10.55</v>
      </c>
      <c r="K9">
        <v>10.52</v>
      </c>
      <c r="L9">
        <v>10.82</v>
      </c>
      <c r="M9">
        <v>10.84</v>
      </c>
      <c r="N9">
        <v>10.48</v>
      </c>
      <c r="O9">
        <v>9.56</v>
      </c>
      <c r="P9">
        <v>11.05</v>
      </c>
      <c r="Q9">
        <v>12.42</v>
      </c>
      <c r="R9">
        <v>10.92</v>
      </c>
      <c r="S9">
        <v>10.17</v>
      </c>
      <c r="T9">
        <v>10.51</v>
      </c>
      <c r="U9">
        <v>10.64</v>
      </c>
      <c r="V9">
        <v>10.29</v>
      </c>
      <c r="W9">
        <v>10.01</v>
      </c>
      <c r="X9">
        <v>11.18</v>
      </c>
      <c r="Y9">
        <v>9.58</v>
      </c>
      <c r="Z9">
        <v>9.61</v>
      </c>
      <c r="AA9">
        <v>11.47</v>
      </c>
      <c r="AB9">
        <v>10.94</v>
      </c>
      <c r="AC9">
        <v>10.23</v>
      </c>
      <c r="AD9">
        <v>10.53</v>
      </c>
      <c r="AE9">
        <v>10.02</v>
      </c>
      <c r="AF9">
        <v>11.66</v>
      </c>
      <c r="AG9">
        <v>11.41</v>
      </c>
      <c r="AH9">
        <v>10.11</v>
      </c>
      <c r="AI9">
        <v>10.14</v>
      </c>
      <c r="AJ9">
        <v>10.29</v>
      </c>
      <c r="AK9">
        <v>11.41</v>
      </c>
      <c r="AL9">
        <v>10.14</v>
      </c>
      <c r="AM9">
        <v>10.53</v>
      </c>
      <c r="AN9">
        <v>10.53</v>
      </c>
      <c r="AO9">
        <v>10.53</v>
      </c>
      <c r="AP9">
        <v>10.53</v>
      </c>
      <c r="AQ9">
        <v>10.53</v>
      </c>
      <c r="AR9">
        <v>10.53</v>
      </c>
      <c r="AS9">
        <v>10.53</v>
      </c>
      <c r="AU9" t="s">
        <v>199</v>
      </c>
      <c r="AZ9" t="s">
        <v>210</v>
      </c>
    </row>
    <row r="10" spans="1:59" x14ac:dyDescent="0.25">
      <c r="D10" t="s">
        <v>209</v>
      </c>
      <c r="E10">
        <v>2030</v>
      </c>
      <c r="I10">
        <v>10.7</v>
      </c>
      <c r="J10">
        <v>10.97</v>
      </c>
      <c r="K10">
        <v>10.95</v>
      </c>
      <c r="L10">
        <v>11.26</v>
      </c>
      <c r="M10">
        <v>11.28</v>
      </c>
      <c r="N10">
        <v>10.9</v>
      </c>
      <c r="O10">
        <v>9.9499999999999993</v>
      </c>
      <c r="P10">
        <v>11.49</v>
      </c>
      <c r="Q10">
        <v>12.92</v>
      </c>
      <c r="R10">
        <v>11.36</v>
      </c>
      <c r="S10">
        <v>10.58</v>
      </c>
      <c r="T10">
        <v>10.93</v>
      </c>
      <c r="U10">
        <v>11.07</v>
      </c>
      <c r="V10">
        <v>10.71</v>
      </c>
      <c r="W10">
        <v>10.41</v>
      </c>
      <c r="X10">
        <v>11.63</v>
      </c>
      <c r="Y10">
        <v>9.9700000000000006</v>
      </c>
      <c r="Z10">
        <v>10</v>
      </c>
      <c r="AA10">
        <v>11.93</v>
      </c>
      <c r="AB10">
        <v>11.38</v>
      </c>
      <c r="AC10">
        <v>10.65</v>
      </c>
      <c r="AD10">
        <v>10.96</v>
      </c>
      <c r="AE10">
        <v>10.42</v>
      </c>
      <c r="AF10">
        <v>12.13</v>
      </c>
      <c r="AG10">
        <v>11.87</v>
      </c>
      <c r="AH10">
        <v>10.51</v>
      </c>
      <c r="AI10">
        <v>10.55</v>
      </c>
      <c r="AJ10">
        <v>10.7</v>
      </c>
      <c r="AK10">
        <v>11.87</v>
      </c>
      <c r="AL10">
        <v>10.55</v>
      </c>
      <c r="AM10">
        <v>10.96</v>
      </c>
      <c r="AN10">
        <v>10.96</v>
      </c>
      <c r="AO10">
        <v>10.96</v>
      </c>
      <c r="AP10">
        <v>10.96</v>
      </c>
      <c r="AQ10">
        <v>10.96</v>
      </c>
      <c r="AR10">
        <v>10.96</v>
      </c>
      <c r="AS10">
        <v>10.96</v>
      </c>
      <c r="AU10" t="s">
        <v>199</v>
      </c>
      <c r="AZ10" t="s">
        <v>210</v>
      </c>
    </row>
    <row r="11" spans="1:59" x14ac:dyDescent="0.25">
      <c r="D11" t="s">
        <v>209</v>
      </c>
      <c r="E11">
        <v>2050</v>
      </c>
      <c r="I11">
        <v>10.7</v>
      </c>
      <c r="J11">
        <v>10.97</v>
      </c>
      <c r="K11">
        <v>10.95</v>
      </c>
      <c r="L11">
        <v>11.26</v>
      </c>
      <c r="M11">
        <v>11.28</v>
      </c>
      <c r="N11">
        <v>10.9</v>
      </c>
      <c r="O11">
        <v>9.9499999999999993</v>
      </c>
      <c r="P11">
        <v>11.49</v>
      </c>
      <c r="Q11">
        <v>12.92</v>
      </c>
      <c r="R11">
        <v>11.36</v>
      </c>
      <c r="S11">
        <v>10.58</v>
      </c>
      <c r="T11">
        <v>10.93</v>
      </c>
      <c r="U11">
        <v>11.07</v>
      </c>
      <c r="V11">
        <v>10.71</v>
      </c>
      <c r="W11">
        <v>10.41</v>
      </c>
      <c r="X11">
        <v>11.63</v>
      </c>
      <c r="Y11">
        <v>9.9700000000000006</v>
      </c>
      <c r="Z11">
        <v>10</v>
      </c>
      <c r="AA11">
        <v>11.93</v>
      </c>
      <c r="AB11">
        <v>11.38</v>
      </c>
      <c r="AC11">
        <v>10.65</v>
      </c>
      <c r="AD11">
        <v>10.96</v>
      </c>
      <c r="AE11">
        <v>10.42</v>
      </c>
      <c r="AF11">
        <v>12.13</v>
      </c>
      <c r="AG11">
        <v>11.87</v>
      </c>
      <c r="AH11">
        <v>10.51</v>
      </c>
      <c r="AI11">
        <v>10.55</v>
      </c>
      <c r="AJ11">
        <v>10.7</v>
      </c>
      <c r="AK11">
        <v>11.87</v>
      </c>
      <c r="AL11">
        <v>10.55</v>
      </c>
      <c r="AM11">
        <v>10.96</v>
      </c>
      <c r="AN11">
        <v>10.96</v>
      </c>
      <c r="AO11">
        <v>10.96</v>
      </c>
      <c r="AP11">
        <v>10.96</v>
      </c>
      <c r="AQ11">
        <v>10.96</v>
      </c>
      <c r="AR11">
        <v>10.96</v>
      </c>
      <c r="AS11">
        <v>10.96</v>
      </c>
      <c r="AU11" t="s">
        <v>199</v>
      </c>
      <c r="AZ11" t="s">
        <v>210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AL68"/>
  <sheetViews>
    <sheetView zoomScale="85" zoomScaleNormal="85" workbookViewId="0">
      <selection activeCell="B17" sqref="B17"/>
    </sheetView>
  </sheetViews>
  <sheetFormatPr defaultRowHeight="15" x14ac:dyDescent="0.25"/>
  <cols>
    <col min="2" max="2" width="17.7109375" customWidth="1"/>
    <col min="3" max="3" width="14.28515625" bestFit="1" customWidth="1"/>
    <col min="4" max="4" width="10.28515625" bestFit="1" customWidth="1"/>
    <col min="5" max="5" width="12.42578125" bestFit="1" customWidth="1"/>
    <col min="6" max="6" width="17.42578125" bestFit="1" customWidth="1"/>
    <col min="7" max="7" width="23.140625" bestFit="1" customWidth="1"/>
    <col min="8" max="8" width="14.85546875" bestFit="1" customWidth="1"/>
    <col min="9" max="9" width="13" bestFit="1" customWidth="1"/>
    <col min="10" max="10" width="10.28515625" bestFit="1" customWidth="1"/>
    <col min="11" max="11" width="10.7109375" bestFit="1" customWidth="1"/>
    <col min="12" max="15" width="14.85546875" bestFit="1" customWidth="1"/>
    <col min="16" max="16" width="14.5703125" bestFit="1" customWidth="1"/>
    <col min="17" max="17" width="19.140625" bestFit="1" customWidth="1"/>
    <col min="22" max="22" width="17.42578125" customWidth="1"/>
    <col min="23" max="23" width="13.5703125" customWidth="1"/>
    <col min="30" max="30" width="11.7109375" bestFit="1" customWidth="1"/>
  </cols>
  <sheetData>
    <row r="1" spans="1:38" x14ac:dyDescent="0.25">
      <c r="A1" s="86" t="s">
        <v>182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  <c r="V1" s="22" t="s">
        <v>144</v>
      </c>
      <c r="AE1" s="35"/>
      <c r="AF1" s="35"/>
      <c r="AG1" s="35"/>
      <c r="AH1" s="35"/>
      <c r="AI1" s="35"/>
    </row>
    <row r="2" spans="1:38" x14ac:dyDescent="0.25">
      <c r="A2" s="26"/>
      <c r="B2" s="7" t="s">
        <v>230</v>
      </c>
      <c r="C2" s="7"/>
      <c r="D2" s="7"/>
      <c r="E2" s="7"/>
      <c r="F2" s="7"/>
      <c r="G2" s="7"/>
      <c r="H2" s="7" t="s">
        <v>84</v>
      </c>
      <c r="I2" s="7"/>
      <c r="J2" s="7"/>
      <c r="K2" s="7"/>
      <c r="L2" s="7"/>
      <c r="M2" s="7"/>
      <c r="N2" s="7"/>
      <c r="O2" s="7"/>
      <c r="P2" s="7"/>
      <c r="Q2" s="7"/>
      <c r="R2" s="27"/>
      <c r="V2" t="s">
        <v>132</v>
      </c>
      <c r="AE2" s="37"/>
      <c r="AF2" s="37"/>
      <c r="AG2" s="37"/>
      <c r="AH2" s="37"/>
      <c r="AI2" s="37"/>
    </row>
    <row r="3" spans="1:38" s="4" customFormat="1" ht="26.25" thickBot="1" x14ac:dyDescent="0.3">
      <c r="A3" s="28"/>
      <c r="B3" s="51" t="s">
        <v>85</v>
      </c>
      <c r="C3" s="51" t="s">
        <v>39</v>
      </c>
      <c r="D3" s="51" t="s">
        <v>191</v>
      </c>
      <c r="E3" s="51" t="s">
        <v>190</v>
      </c>
      <c r="F3" s="51" t="s">
        <v>2</v>
      </c>
      <c r="G3" s="51" t="s">
        <v>3</v>
      </c>
      <c r="H3" s="51" t="s">
        <v>1</v>
      </c>
      <c r="I3" s="51" t="s">
        <v>86</v>
      </c>
      <c r="J3" s="51" t="s">
        <v>87</v>
      </c>
      <c r="K3" s="51" t="s">
        <v>88</v>
      </c>
      <c r="L3" s="51" t="s">
        <v>214</v>
      </c>
      <c r="M3" s="51" t="s">
        <v>90</v>
      </c>
      <c r="N3" s="51" t="s">
        <v>91</v>
      </c>
      <c r="O3" s="51" t="s">
        <v>92</v>
      </c>
      <c r="P3" s="51" t="s">
        <v>93</v>
      </c>
      <c r="Q3" s="51" t="s">
        <v>215</v>
      </c>
      <c r="R3" s="51" t="s">
        <v>89</v>
      </c>
      <c r="S3" s="51"/>
      <c r="V3" t="s">
        <v>133</v>
      </c>
      <c r="W3" t="s">
        <v>145</v>
      </c>
      <c r="AE3" s="37"/>
      <c r="AF3" s="37"/>
      <c r="AG3" s="37"/>
      <c r="AH3" s="37"/>
      <c r="AI3" s="37"/>
    </row>
    <row r="4" spans="1:38" x14ac:dyDescent="0.25">
      <c r="A4" s="26"/>
      <c r="B4" s="7" t="s">
        <v>95</v>
      </c>
      <c r="C4" s="29" t="s">
        <v>96</v>
      </c>
      <c r="D4" s="7"/>
      <c r="E4" s="7"/>
      <c r="F4" s="7"/>
      <c r="G4" s="30" t="s">
        <v>94</v>
      </c>
      <c r="H4" s="7" t="s">
        <v>40</v>
      </c>
      <c r="I4" s="7"/>
      <c r="J4" s="7"/>
      <c r="K4" s="7">
        <v>1</v>
      </c>
      <c r="L4" s="56">
        <f>M4</f>
        <v>6573.7051792828679</v>
      </c>
      <c r="M4" s="56">
        <f>SUM(C39:C40,C53:C54)/J36*1000</f>
        <v>6573.7051792828679</v>
      </c>
      <c r="N4" s="56">
        <f>M4</f>
        <v>6573.7051792828679</v>
      </c>
      <c r="O4" s="56">
        <f>N4</f>
        <v>6573.7051792828679</v>
      </c>
      <c r="P4" s="56">
        <f t="shared" ref="P4:P6" si="0">O4</f>
        <v>6573.7051792828679</v>
      </c>
      <c r="Q4" s="7">
        <v>15</v>
      </c>
      <c r="R4" s="7" t="str">
        <f>B4</f>
        <v>AU_EU-IMP_ETH</v>
      </c>
      <c r="S4" s="27"/>
      <c r="V4" s="4" t="s">
        <v>134</v>
      </c>
      <c r="W4" s="40" t="s">
        <v>135</v>
      </c>
    </row>
    <row r="5" spans="1:38" x14ac:dyDescent="0.25">
      <c r="A5" s="26"/>
      <c r="B5" s="7" t="s">
        <v>150</v>
      </c>
      <c r="C5" s="29" t="s">
        <v>151</v>
      </c>
      <c r="D5" s="7"/>
      <c r="E5" s="7"/>
      <c r="F5" s="7"/>
      <c r="G5" s="30" t="s">
        <v>94</v>
      </c>
      <c r="H5" s="7" t="s">
        <v>40</v>
      </c>
      <c r="I5" s="7"/>
      <c r="J5" s="7"/>
      <c r="K5" s="7">
        <v>1</v>
      </c>
      <c r="L5" s="56">
        <f t="shared" ref="L5:L6" si="1">M5</f>
        <v>7012.9870129870133</v>
      </c>
      <c r="M5" s="56">
        <f>SUM(C46:C47)/J37*1000</f>
        <v>7012.9870129870133</v>
      </c>
      <c r="N5" s="56">
        <f>M5</f>
        <v>7012.9870129870133</v>
      </c>
      <c r="O5" s="56">
        <f t="shared" ref="O5:O6" si="2">N5</f>
        <v>7012.9870129870133</v>
      </c>
      <c r="P5" s="56">
        <f t="shared" si="0"/>
        <v>7012.9870129870133</v>
      </c>
      <c r="Q5" s="7">
        <v>15</v>
      </c>
      <c r="R5" s="7" t="str">
        <f>B5</f>
        <v>AU_EU-IMP_EMHV</v>
      </c>
      <c r="S5" s="27"/>
      <c r="V5" t="s">
        <v>136</v>
      </c>
      <c r="W5" t="s">
        <v>137</v>
      </c>
    </row>
    <row r="6" spans="1:38" ht="15.75" thickBot="1" x14ac:dyDescent="0.3">
      <c r="A6" s="31"/>
      <c r="B6" s="6" t="s">
        <v>97</v>
      </c>
      <c r="C6" s="32" t="s">
        <v>229</v>
      </c>
      <c r="D6" s="6"/>
      <c r="E6" s="6"/>
      <c r="F6" s="6"/>
      <c r="G6" s="33" t="s">
        <v>94</v>
      </c>
      <c r="H6" s="6" t="s">
        <v>40</v>
      </c>
      <c r="I6" s="6"/>
      <c r="J6" s="6"/>
      <c r="K6" s="6">
        <v>1</v>
      </c>
      <c r="L6" s="57">
        <f t="shared" si="1"/>
        <v>283</v>
      </c>
      <c r="M6" s="57">
        <f>SUM(C60:C68)</f>
        <v>283</v>
      </c>
      <c r="N6" s="57">
        <f>M6</f>
        <v>283</v>
      </c>
      <c r="O6" s="57">
        <f t="shared" si="2"/>
        <v>283</v>
      </c>
      <c r="P6" s="57">
        <f t="shared" si="0"/>
        <v>283</v>
      </c>
      <c r="Q6" s="6">
        <v>15</v>
      </c>
      <c r="R6" s="6" t="str">
        <f>B6</f>
        <v>AU_EU-IMP_WOO</v>
      </c>
      <c r="S6" s="34"/>
    </row>
    <row r="7" spans="1:38" ht="15.75" thickBot="1" x14ac:dyDescent="0.3">
      <c r="C7" s="11"/>
      <c r="G7" s="16"/>
      <c r="L7" s="5"/>
    </row>
    <row r="8" spans="1:38" x14ac:dyDescent="0.25">
      <c r="A8" s="23" t="s">
        <v>44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50"/>
      <c r="M8" s="24"/>
      <c r="N8" s="24"/>
      <c r="O8" s="24"/>
      <c r="P8" s="24"/>
      <c r="Q8" s="24"/>
      <c r="R8" s="24"/>
      <c r="S8" s="25"/>
      <c r="V8" s="41" t="s">
        <v>138</v>
      </c>
    </row>
    <row r="9" spans="1:38" x14ac:dyDescent="0.25">
      <c r="A9" s="26"/>
      <c r="B9" s="7" t="s">
        <v>231</v>
      </c>
      <c r="C9" s="7"/>
      <c r="D9" s="7"/>
      <c r="E9" s="7"/>
      <c r="F9" s="7"/>
      <c r="G9" s="7"/>
      <c r="H9" s="65" t="s">
        <v>196</v>
      </c>
      <c r="I9" s="7"/>
      <c r="J9" s="7"/>
      <c r="K9" s="7"/>
      <c r="L9" s="15"/>
      <c r="M9" s="7"/>
      <c r="N9" s="7"/>
      <c r="O9" s="7"/>
      <c r="P9" s="7"/>
      <c r="Q9" s="7"/>
      <c r="R9" s="7"/>
      <c r="S9" s="27"/>
      <c r="V9" s="41" t="s">
        <v>139</v>
      </c>
    </row>
    <row r="10" spans="1:38" s="58" customFormat="1" x14ac:dyDescent="0.25">
      <c r="A10" s="80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71"/>
      <c r="M10" s="65"/>
      <c r="N10" s="65"/>
      <c r="O10" s="65"/>
      <c r="P10" s="65"/>
      <c r="Q10" s="65"/>
      <c r="R10" s="65"/>
      <c r="S10" s="65"/>
      <c r="V10" s="41"/>
    </row>
    <row r="11" spans="1:38" s="4" customFormat="1" ht="26.25" thickBot="1" x14ac:dyDescent="0.3">
      <c r="A11" s="28"/>
      <c r="B11" s="51" t="s">
        <v>85</v>
      </c>
      <c r="C11" s="51" t="s">
        <v>39</v>
      </c>
      <c r="D11" s="51" t="s">
        <v>191</v>
      </c>
      <c r="E11" s="51" t="s">
        <v>190</v>
      </c>
      <c r="F11" s="51" t="s">
        <v>2</v>
      </c>
      <c r="G11" s="51" t="s">
        <v>3</v>
      </c>
      <c r="H11" s="51" t="s">
        <v>1</v>
      </c>
      <c r="I11" s="51" t="s">
        <v>86</v>
      </c>
      <c r="J11" s="51" t="s">
        <v>87</v>
      </c>
      <c r="K11" s="51" t="s">
        <v>88</v>
      </c>
      <c r="L11" s="51" t="s">
        <v>214</v>
      </c>
      <c r="M11" s="51" t="s">
        <v>90</v>
      </c>
      <c r="N11" s="51" t="s">
        <v>91</v>
      </c>
      <c r="O11" s="51" t="s">
        <v>92</v>
      </c>
      <c r="P11" s="51" t="s">
        <v>93</v>
      </c>
      <c r="Q11" s="51" t="s">
        <v>215</v>
      </c>
      <c r="R11" s="51" t="s">
        <v>89</v>
      </c>
      <c r="S11" s="51"/>
      <c r="V11" s="41" t="s">
        <v>140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26"/>
      <c r="B12" s="7" t="s">
        <v>95</v>
      </c>
      <c r="C12" s="29" t="s">
        <v>96</v>
      </c>
      <c r="D12" s="7"/>
      <c r="E12" s="7"/>
      <c r="F12" s="7"/>
      <c r="G12" s="30" t="s">
        <v>94</v>
      </c>
      <c r="H12" s="7" t="s">
        <v>40</v>
      </c>
      <c r="I12" s="7"/>
      <c r="J12" s="7"/>
      <c r="K12" s="7">
        <v>1</v>
      </c>
      <c r="L12" s="15">
        <f>M12</f>
        <v>6573.7051792828679</v>
      </c>
      <c r="M12" s="15">
        <f>SUM(C39:C40,C53:C54)/J36*1000</f>
        <v>6573.7051792828679</v>
      </c>
      <c r="N12" s="15">
        <f>SUM(D39:D40,D53:D54)/J36*1000</f>
        <v>22788.844621513941</v>
      </c>
      <c r="O12" s="15">
        <f>N12</f>
        <v>22788.844621513941</v>
      </c>
      <c r="P12" s="15">
        <f t="shared" ref="P12:P14" si="3">O12</f>
        <v>22788.844621513941</v>
      </c>
      <c r="Q12" s="7">
        <v>15</v>
      </c>
      <c r="R12" s="7" t="str">
        <f>B12</f>
        <v>AU_EU-IMP_ETH</v>
      </c>
      <c r="S12" s="27"/>
    </row>
    <row r="13" spans="1:38" x14ac:dyDescent="0.25">
      <c r="A13" s="26"/>
      <c r="B13" s="7" t="s">
        <v>150</v>
      </c>
      <c r="C13" s="29" t="s">
        <v>151</v>
      </c>
      <c r="D13" s="7"/>
      <c r="E13" s="7"/>
      <c r="F13" s="7"/>
      <c r="G13" s="30" t="s">
        <v>94</v>
      </c>
      <c r="H13" s="7" t="s">
        <v>40</v>
      </c>
      <c r="I13" s="7"/>
      <c r="J13" s="7"/>
      <c r="K13" s="7">
        <v>1</v>
      </c>
      <c r="L13" s="15">
        <f t="shared" ref="L13:L14" si="4">M13</f>
        <v>7012.9870129870133</v>
      </c>
      <c r="M13" s="15">
        <f>SUM(C46:C47)/J37*1000</f>
        <v>7012.9870129870133</v>
      </c>
      <c r="N13" s="15">
        <f>SUM(D46:D47)/J37*1000</f>
        <v>12181.818181818182</v>
      </c>
      <c r="O13" s="15">
        <f t="shared" ref="O13:O14" si="5">N13</f>
        <v>12181.818181818182</v>
      </c>
      <c r="P13" s="15">
        <f t="shared" si="3"/>
        <v>12181.818181818182</v>
      </c>
      <c r="Q13" s="7">
        <v>15</v>
      </c>
      <c r="R13" s="7" t="str">
        <f>B13</f>
        <v>AU_EU-IMP_EMHV</v>
      </c>
      <c r="S13" s="27"/>
      <c r="W13">
        <v>2020</v>
      </c>
      <c r="X13">
        <v>2030</v>
      </c>
      <c r="Y13">
        <v>2040</v>
      </c>
      <c r="Z13">
        <v>2050</v>
      </c>
    </row>
    <row r="14" spans="1:38" ht="15.75" thickBot="1" x14ac:dyDescent="0.3">
      <c r="A14" s="31"/>
      <c r="B14" s="6" t="s">
        <v>97</v>
      </c>
      <c r="C14" s="32" t="s">
        <v>229</v>
      </c>
      <c r="D14" s="6"/>
      <c r="E14" s="6"/>
      <c r="F14" s="6"/>
      <c r="G14" s="33" t="s">
        <v>94</v>
      </c>
      <c r="H14" s="6" t="s">
        <v>40</v>
      </c>
      <c r="I14" s="6"/>
      <c r="J14" s="6"/>
      <c r="K14" s="6">
        <v>1</v>
      </c>
      <c r="L14" s="49">
        <f t="shared" si="4"/>
        <v>283</v>
      </c>
      <c r="M14" s="6">
        <f>SUM(C60:C68)</f>
        <v>283</v>
      </c>
      <c r="N14" s="6">
        <f>SUM(D60:D68)</f>
        <v>517</v>
      </c>
      <c r="O14" s="6">
        <f t="shared" si="5"/>
        <v>517</v>
      </c>
      <c r="P14" s="6">
        <f t="shared" si="3"/>
        <v>517</v>
      </c>
      <c r="Q14" s="6">
        <v>15</v>
      </c>
      <c r="R14" s="6" t="str">
        <f>B14</f>
        <v>AU_EU-IMP_WOO</v>
      </c>
      <c r="S14" s="34"/>
      <c r="V14" t="s">
        <v>141</v>
      </c>
      <c r="W14" s="9">
        <v>288.5</v>
      </c>
      <c r="X14" s="9">
        <v>366.5</v>
      </c>
      <c r="Y14" s="9">
        <v>671.5</v>
      </c>
      <c r="Z14" s="9">
        <v>888.5</v>
      </c>
    </row>
    <row r="15" spans="1:38" ht="15.75" thickBot="1" x14ac:dyDescent="0.3">
      <c r="A15" s="26"/>
      <c r="B15" s="7"/>
      <c r="C15" s="29"/>
      <c r="D15" s="7"/>
      <c r="E15" s="7"/>
      <c r="F15" s="7"/>
      <c r="G15" s="30"/>
      <c r="H15" s="7"/>
      <c r="I15" s="7"/>
      <c r="J15" s="7"/>
      <c r="K15" s="7"/>
      <c r="L15" s="15"/>
      <c r="M15" s="7"/>
      <c r="N15" s="7"/>
      <c r="O15" s="7"/>
      <c r="P15" s="7"/>
      <c r="Q15" s="7"/>
      <c r="R15" s="7"/>
      <c r="S15" s="27"/>
      <c r="V15" t="s">
        <v>142</v>
      </c>
      <c r="W15" s="9">
        <v>597.75</v>
      </c>
      <c r="X15" s="9">
        <v>861.75</v>
      </c>
      <c r="Y15" s="9">
        <v>1573.25</v>
      </c>
      <c r="Z15" s="9">
        <v>1530</v>
      </c>
    </row>
    <row r="16" spans="1:38" x14ac:dyDescent="0.25">
      <c r="A16" s="23" t="s">
        <v>183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50"/>
      <c r="M16" s="24"/>
      <c r="N16" s="24"/>
      <c r="O16" s="24"/>
      <c r="P16" s="24"/>
      <c r="Q16" s="24"/>
      <c r="R16" s="24"/>
      <c r="S16" s="25"/>
      <c r="V16" t="s">
        <v>127</v>
      </c>
      <c r="W16" s="9">
        <v>288.5</v>
      </c>
      <c r="X16" s="9">
        <v>366.5</v>
      </c>
      <c r="Y16" s="9">
        <v>671.5</v>
      </c>
      <c r="Z16" s="9">
        <v>888.5</v>
      </c>
    </row>
    <row r="17" spans="1:38" x14ac:dyDescent="0.25">
      <c r="A17" s="26"/>
      <c r="B17" s="7" t="s">
        <v>231</v>
      </c>
      <c r="C17" s="7"/>
      <c r="D17" s="7"/>
      <c r="E17" s="7"/>
      <c r="F17" s="7"/>
      <c r="G17" s="7"/>
      <c r="H17" s="7" t="s">
        <v>196</v>
      </c>
      <c r="I17" s="7"/>
      <c r="J17" s="7"/>
      <c r="K17" s="7"/>
      <c r="L17" s="15"/>
      <c r="M17" s="7"/>
      <c r="N17" s="7"/>
      <c r="O17" s="7"/>
      <c r="P17" s="7"/>
      <c r="Q17" s="7"/>
      <c r="R17" s="7"/>
      <c r="S17" s="27"/>
      <c r="V17" s="38" t="s">
        <v>128</v>
      </c>
      <c r="W17" s="9">
        <v>886.25</v>
      </c>
      <c r="X17" s="9">
        <v>1228.25</v>
      </c>
      <c r="Y17" s="9">
        <v>2244.75</v>
      </c>
      <c r="Z17" s="9">
        <v>2418.5</v>
      </c>
    </row>
    <row r="18" spans="1:38" s="58" customFormat="1" x14ac:dyDescent="0.25">
      <c r="A18" s="80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71"/>
      <c r="M18" s="65"/>
      <c r="N18" s="65"/>
      <c r="O18" s="65"/>
      <c r="P18" s="65"/>
      <c r="Q18" s="65"/>
      <c r="R18" s="65"/>
      <c r="S18" s="65"/>
      <c r="V18" s="38"/>
      <c r="W18" s="66"/>
      <c r="X18" s="66"/>
      <c r="Y18" s="66"/>
      <c r="Z18" s="66"/>
    </row>
    <row r="19" spans="1:38" s="4" customFormat="1" ht="26.25" thickBot="1" x14ac:dyDescent="0.3">
      <c r="A19" s="28"/>
      <c r="B19" s="51" t="s">
        <v>85</v>
      </c>
      <c r="C19" s="51" t="s">
        <v>39</v>
      </c>
      <c r="D19" s="51" t="s">
        <v>191</v>
      </c>
      <c r="E19" s="51" t="s">
        <v>190</v>
      </c>
      <c r="F19" s="51" t="s">
        <v>2</v>
      </c>
      <c r="G19" s="51" t="s">
        <v>3</v>
      </c>
      <c r="H19" s="51" t="s">
        <v>1</v>
      </c>
      <c r="I19" s="51" t="s">
        <v>86</v>
      </c>
      <c r="J19" s="51" t="s">
        <v>87</v>
      </c>
      <c r="K19" s="51" t="s">
        <v>88</v>
      </c>
      <c r="L19" s="51" t="s">
        <v>214</v>
      </c>
      <c r="M19" s="51" t="s">
        <v>90</v>
      </c>
      <c r="N19" s="51" t="s">
        <v>91</v>
      </c>
      <c r="O19" s="51" t="s">
        <v>92</v>
      </c>
      <c r="P19" s="51" t="s">
        <v>93</v>
      </c>
      <c r="Q19" s="51" t="s">
        <v>215</v>
      </c>
      <c r="R19" s="51" t="s">
        <v>89</v>
      </c>
      <c r="S19" s="51"/>
      <c r="V19" s="39" t="s">
        <v>143</v>
      </c>
      <c r="W19">
        <v>2070</v>
      </c>
      <c r="X19">
        <v>3409</v>
      </c>
      <c r="Y19">
        <v>5533</v>
      </c>
      <c r="Z19">
        <v>5626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26"/>
      <c r="B20" s="7" t="s">
        <v>95</v>
      </c>
      <c r="C20" s="29" t="s">
        <v>96</v>
      </c>
      <c r="D20" s="7"/>
      <c r="E20" s="7"/>
      <c r="F20" s="7"/>
      <c r="G20" s="30" t="s">
        <v>94</v>
      </c>
      <c r="H20" s="7" t="s">
        <v>40</v>
      </c>
      <c r="I20" s="7"/>
      <c r="J20" s="7"/>
      <c r="K20" s="7">
        <v>1</v>
      </c>
      <c r="L20" s="15">
        <f>M20</f>
        <v>6573.7051792828679</v>
      </c>
      <c r="M20" s="15">
        <f>SUM(C39:C40,C53:C54)/J36*1000</f>
        <v>6573.7051792828679</v>
      </c>
      <c r="N20" s="15">
        <f>SUM(D39:D40,D53:D54)/J36*1000</f>
        <v>22788.844621513941</v>
      </c>
      <c r="O20" s="15">
        <f>AVERAGE(N20,P20)</f>
        <v>50895.086321381132</v>
      </c>
      <c r="P20" s="15">
        <f>N20/M20*N20</f>
        <v>79001.328021248322</v>
      </c>
      <c r="Q20" s="7">
        <v>15</v>
      </c>
      <c r="R20" s="7" t="str">
        <f>B20</f>
        <v>AU_EU-IMP_ETH</v>
      </c>
      <c r="S20" s="27"/>
      <c r="V20" t="s">
        <v>129</v>
      </c>
      <c r="W20" s="9">
        <f>M4*$J$36+M5*$J$37+M6</f>
        <v>435283</v>
      </c>
      <c r="X20" s="9">
        <f>N4*$J$36+N5*$J$37+N6</f>
        <v>435283</v>
      </c>
      <c r="Y20" s="9">
        <f>O4*$J$36+O5*$J$37+O6</f>
        <v>435283</v>
      </c>
      <c r="Z20" s="9">
        <f>P4*$J$36+P5*$J$37+P6</f>
        <v>435283</v>
      </c>
    </row>
    <row r="21" spans="1:38" x14ac:dyDescent="0.25">
      <c r="A21" s="26"/>
      <c r="B21" s="7" t="s">
        <v>150</v>
      </c>
      <c r="C21" s="29" t="s">
        <v>151</v>
      </c>
      <c r="D21" s="7"/>
      <c r="E21" s="7"/>
      <c r="F21" s="7"/>
      <c r="G21" s="30" t="s">
        <v>94</v>
      </c>
      <c r="H21" s="7" t="s">
        <v>40</v>
      </c>
      <c r="I21" s="7"/>
      <c r="J21" s="7"/>
      <c r="K21" s="7">
        <v>1</v>
      </c>
      <c r="L21" s="15">
        <f t="shared" ref="L21:L22" si="6">M21</f>
        <v>7012.9870129870133</v>
      </c>
      <c r="M21" s="15">
        <f>SUM(C46:C47)/J37*1000</f>
        <v>7012.9870129870133</v>
      </c>
      <c r="N21" s="15">
        <f>SUM(D46:D47)/J37*1000</f>
        <v>12181.818181818182</v>
      </c>
      <c r="O21" s="15">
        <f t="shared" ref="O21:O22" si="7">AVERAGE(N21,P21)</f>
        <v>16671.043771043769</v>
      </c>
      <c r="P21" s="15">
        <f t="shared" ref="P21:P22" si="8">N21/M21*N21</f>
        <v>21160.269360269358</v>
      </c>
      <c r="Q21" s="7">
        <v>15</v>
      </c>
      <c r="R21" s="7" t="str">
        <f>B21</f>
        <v>AU_EU-IMP_EMHV</v>
      </c>
      <c r="S21" s="27"/>
      <c r="V21" t="s">
        <v>130</v>
      </c>
      <c r="W21" s="9">
        <f>M12*$J$36+M13*$J$37+M14</f>
        <v>435283</v>
      </c>
      <c r="X21" s="9">
        <f>N12*$J$36+N13*$J$37+N14</f>
        <v>1041517</v>
      </c>
      <c r="Y21" s="9">
        <f>O12*$J$36+O13*$J$37+O14</f>
        <v>1041517</v>
      </c>
      <c r="Z21" s="9">
        <f>P12*$J$36+P13*$J$37+P14</f>
        <v>1041517</v>
      </c>
    </row>
    <row r="22" spans="1:38" ht="15.75" thickBot="1" x14ac:dyDescent="0.3">
      <c r="A22" s="31"/>
      <c r="B22" s="6" t="s">
        <v>97</v>
      </c>
      <c r="C22" s="32" t="s">
        <v>229</v>
      </c>
      <c r="D22" s="6"/>
      <c r="E22" s="6"/>
      <c r="F22" s="6"/>
      <c r="G22" s="33" t="s">
        <v>94</v>
      </c>
      <c r="H22" s="6" t="s">
        <v>40</v>
      </c>
      <c r="I22" s="6"/>
      <c r="J22" s="6"/>
      <c r="K22" s="6">
        <v>1</v>
      </c>
      <c r="L22" s="49">
        <f t="shared" si="6"/>
        <v>283</v>
      </c>
      <c r="M22" s="6">
        <f>SUM(C60:C68)</f>
        <v>283</v>
      </c>
      <c r="N22" s="6">
        <f>SUM(D60:D68)</f>
        <v>517</v>
      </c>
      <c r="O22" s="52">
        <f t="shared" si="7"/>
        <v>730.74204946996474</v>
      </c>
      <c r="P22" s="52">
        <f t="shared" si="8"/>
        <v>944.48409893992937</v>
      </c>
      <c r="Q22" s="6">
        <v>15</v>
      </c>
      <c r="R22" s="6" t="str">
        <f>B22</f>
        <v>AU_EU-IMP_WOO</v>
      </c>
      <c r="S22" s="34"/>
      <c r="V22" t="s">
        <v>131</v>
      </c>
      <c r="W22" s="9">
        <f>M20*$J$36+M21*$J$37+M22</f>
        <v>435283</v>
      </c>
      <c r="X22" s="9">
        <f>N20*$J$36+N21*$J$37+N22</f>
        <v>1041517</v>
      </c>
      <c r="Y22" s="9">
        <f>O20*$J$36+O21*$J$37+O22</f>
        <v>1920032.5939013218</v>
      </c>
      <c r="Z22" s="9">
        <f>P20*$J$36+P21*$J$37+P22</f>
        <v>2798548.1878026435</v>
      </c>
    </row>
    <row r="23" spans="1:38" x14ac:dyDescent="0.25">
      <c r="A23" s="7"/>
      <c r="B23" s="7"/>
      <c r="C23" s="29"/>
      <c r="D23" s="7"/>
      <c r="E23" s="7"/>
      <c r="F23" s="7"/>
      <c r="G23" s="3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38" x14ac:dyDescent="0.25">
      <c r="C24" t="s">
        <v>195</v>
      </c>
    </row>
    <row r="25" spans="1:38" ht="15.75" thickBot="1" x14ac:dyDescent="0.3">
      <c r="C25" s="51" t="s">
        <v>0</v>
      </c>
      <c r="D25" s="51" t="s">
        <v>192</v>
      </c>
      <c r="E25" s="51" t="s">
        <v>1</v>
      </c>
      <c r="F25" s="51" t="s">
        <v>2</v>
      </c>
      <c r="G25" s="51" t="s">
        <v>3</v>
      </c>
      <c r="H25" s="51" t="s">
        <v>39</v>
      </c>
      <c r="I25" s="51" t="s">
        <v>4</v>
      </c>
      <c r="L25" t="s">
        <v>184</v>
      </c>
      <c r="AE25" s="37"/>
      <c r="AF25" s="37"/>
      <c r="AG25" s="37"/>
      <c r="AH25" s="37"/>
      <c r="AI25" s="37"/>
    </row>
    <row r="26" spans="1:38" x14ac:dyDescent="0.25">
      <c r="D26" t="s">
        <v>193</v>
      </c>
      <c r="F26" t="s">
        <v>45</v>
      </c>
      <c r="G26" s="21" t="s">
        <v>216</v>
      </c>
      <c r="H26" t="str">
        <f>C4</f>
        <v>IMPBIOETH*</v>
      </c>
      <c r="I26" s="5">
        <f>E39*C39/M4+E40*C40/M4+E53*C53/M4</f>
        <v>0.8826072727272728</v>
      </c>
      <c r="L26">
        <v>35.163636363636364</v>
      </c>
      <c r="AE26" s="37"/>
      <c r="AF26" s="37"/>
      <c r="AG26" s="37"/>
      <c r="AH26" s="37"/>
      <c r="AI26" s="37"/>
    </row>
    <row r="27" spans="1:38" x14ac:dyDescent="0.25">
      <c r="D27" t="s">
        <v>193</v>
      </c>
      <c r="F27" t="s">
        <v>45</v>
      </c>
      <c r="G27" s="21" t="s">
        <v>118</v>
      </c>
      <c r="H27" t="str">
        <f>H26</f>
        <v>IMPBIOETH*</v>
      </c>
      <c r="I27" s="5">
        <f>F39*D39/N4+F40*D40/N4+F53*D53/N4</f>
        <v>2.3230430303030305</v>
      </c>
      <c r="L27">
        <v>92.551515151515162</v>
      </c>
      <c r="AE27" s="37"/>
      <c r="AF27" s="37"/>
      <c r="AG27" s="37"/>
      <c r="AH27" s="37"/>
      <c r="AI27" s="37"/>
    </row>
    <row r="28" spans="1:38" x14ac:dyDescent="0.25">
      <c r="D28" t="s">
        <v>193</v>
      </c>
      <c r="F28" t="s">
        <v>45</v>
      </c>
      <c r="G28" s="21" t="s">
        <v>216</v>
      </c>
      <c r="H28" t="str">
        <f>C5</f>
        <v>IMPBIOEMHV*</v>
      </c>
      <c r="I28" s="5">
        <f>E46*C46/M5+E47*C47/M5</f>
        <v>0.53181333333333336</v>
      </c>
      <c r="L28">
        <v>13.813333333333333</v>
      </c>
    </row>
    <row r="29" spans="1:38" x14ac:dyDescent="0.25">
      <c r="D29" t="s">
        <v>193</v>
      </c>
      <c r="F29" t="s">
        <v>45</v>
      </c>
      <c r="G29" s="21" t="s">
        <v>118</v>
      </c>
      <c r="H29" t="str">
        <f>H28</f>
        <v>IMPBIOEMHV*</v>
      </c>
      <c r="I29" s="5">
        <f>F46*D46/N5+F47*D47/N5</f>
        <v>0.82013555555555551</v>
      </c>
      <c r="L29">
        <v>21.302222222222223</v>
      </c>
    </row>
    <row r="30" spans="1:38" x14ac:dyDescent="0.25">
      <c r="D30" t="s">
        <v>193</v>
      </c>
      <c r="F30" t="s">
        <v>45</v>
      </c>
      <c r="G30" s="21" t="s">
        <v>216</v>
      </c>
      <c r="H30" t="str">
        <f>C6</f>
        <v>IMPBIOWOO</v>
      </c>
      <c r="I30" s="5">
        <f>E60*C60/M6+E61*C61/M6+E62*C62/M6+E63*C63/M6+E64*C64/M6+E65*C65/M6+E66*C66/M6+E67*C67/M6+E68*C68/M6</f>
        <v>7.0939929328621911</v>
      </c>
      <c r="L30">
        <v>7.0939929328621911</v>
      </c>
      <c r="AE30" s="37"/>
      <c r="AF30" s="37"/>
      <c r="AG30" s="37"/>
      <c r="AH30" s="37"/>
      <c r="AI30" s="37"/>
    </row>
    <row r="31" spans="1:38" x14ac:dyDescent="0.25">
      <c r="D31" t="s">
        <v>193</v>
      </c>
      <c r="F31" t="s">
        <v>45</v>
      </c>
      <c r="G31" s="21" t="s">
        <v>118</v>
      </c>
      <c r="H31" t="str">
        <f>H30</f>
        <v>IMPBIOWOO</v>
      </c>
      <c r="I31" s="5">
        <f>F60*D60/N6+F61*D61/N6+F62*D62/N6+F63*D63/N6+F64*D64/N6+F65*D65/N6+F66*D66/N6+F67*D67/N6+F68*D68/N6</f>
        <v>12.81060070671378</v>
      </c>
      <c r="L31">
        <v>12.81060070671378</v>
      </c>
      <c r="U31" s="36"/>
      <c r="V31" s="36"/>
      <c r="W31" s="36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8" x14ac:dyDescent="0.25">
      <c r="U32" s="36"/>
      <c r="V32" s="36"/>
      <c r="W32" s="36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</row>
    <row r="33" spans="2:35" x14ac:dyDescent="0.25">
      <c r="B33" t="s">
        <v>121</v>
      </c>
      <c r="U33" s="36"/>
      <c r="V33" s="36"/>
      <c r="W33" s="36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</row>
    <row r="34" spans="2:35" ht="15.75" thickBot="1" x14ac:dyDescent="0.3">
      <c r="B34" s="14" t="s">
        <v>117</v>
      </c>
      <c r="U34" s="36"/>
      <c r="V34" s="36"/>
      <c r="W34" s="36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</row>
    <row r="35" spans="2:35" x14ac:dyDescent="0.25">
      <c r="B35" s="14"/>
      <c r="H35" s="42"/>
      <c r="I35" s="24"/>
      <c r="J35" s="25" t="s">
        <v>185</v>
      </c>
      <c r="U35" s="36"/>
      <c r="V35" s="36"/>
      <c r="W35" s="36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</row>
    <row r="36" spans="2:35" ht="15.75" thickBot="1" x14ac:dyDescent="0.3">
      <c r="B36" t="s">
        <v>103</v>
      </c>
      <c r="H36" s="43" t="s">
        <v>186</v>
      </c>
      <c r="I36" s="44" t="s">
        <v>187</v>
      </c>
      <c r="J36" s="45">
        <v>25.1</v>
      </c>
      <c r="AE36" s="37"/>
      <c r="AF36" s="37"/>
      <c r="AG36" s="37"/>
      <c r="AH36" s="37"/>
      <c r="AI36" s="37"/>
    </row>
    <row r="37" spans="2:35" ht="16.5" thickBot="1" x14ac:dyDescent="0.3">
      <c r="B37" s="113" t="s">
        <v>98</v>
      </c>
      <c r="C37" s="115" t="s">
        <v>99</v>
      </c>
      <c r="D37" s="116"/>
      <c r="E37" s="117" t="s">
        <v>100</v>
      </c>
      <c r="F37" s="118"/>
      <c r="H37" s="46"/>
      <c r="I37" s="47" t="s">
        <v>188</v>
      </c>
      <c r="J37" s="48">
        <v>38.5</v>
      </c>
      <c r="AE37" s="37"/>
      <c r="AF37" s="37"/>
      <c r="AG37" s="37"/>
      <c r="AH37" s="37"/>
      <c r="AI37" s="37"/>
    </row>
    <row r="38" spans="2:35" ht="16.5" thickBot="1" x14ac:dyDescent="0.3">
      <c r="B38" s="114"/>
      <c r="C38" s="17">
        <v>2020</v>
      </c>
      <c r="D38" s="17">
        <v>2030</v>
      </c>
      <c r="E38" s="17">
        <v>2020</v>
      </c>
      <c r="F38" s="17">
        <v>2030</v>
      </c>
      <c r="AE38" s="37"/>
      <c r="AF38" s="37"/>
      <c r="AG38" s="37"/>
      <c r="AH38" s="37"/>
      <c r="AI38" s="37"/>
    </row>
    <row r="39" spans="2:35" ht="16.5" thickBot="1" x14ac:dyDescent="0.3">
      <c r="B39" s="18" t="s">
        <v>101</v>
      </c>
      <c r="C39" s="19">
        <v>146</v>
      </c>
      <c r="D39" s="19">
        <v>258</v>
      </c>
      <c r="E39" s="19">
        <v>35</v>
      </c>
      <c r="F39" s="19">
        <v>32</v>
      </c>
      <c r="AE39" s="37"/>
      <c r="AF39" s="37"/>
      <c r="AG39" s="37"/>
      <c r="AH39" s="37"/>
      <c r="AI39" s="37"/>
    </row>
    <row r="40" spans="2:35" ht="16.5" thickBot="1" x14ac:dyDescent="0.3">
      <c r="B40" s="18" t="s">
        <v>102</v>
      </c>
      <c r="C40" s="19">
        <v>14</v>
      </c>
      <c r="D40" s="19">
        <v>40</v>
      </c>
      <c r="E40" s="19">
        <v>38</v>
      </c>
      <c r="F40" s="19">
        <v>36</v>
      </c>
      <c r="U40" s="36"/>
      <c r="V40" s="36"/>
      <c r="W40" s="36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</row>
    <row r="41" spans="2:35" x14ac:dyDescent="0.25">
      <c r="U41" s="36"/>
      <c r="V41" s="36"/>
      <c r="W41" s="36"/>
      <c r="X41" s="36"/>
    </row>
    <row r="43" spans="2:35" ht="19.5" thickBot="1" x14ac:dyDescent="0.35">
      <c r="B43" s="20" t="s">
        <v>107</v>
      </c>
      <c r="C43" s="20"/>
    </row>
    <row r="44" spans="2:35" ht="16.5" thickBot="1" x14ac:dyDescent="0.3">
      <c r="B44" s="113" t="s">
        <v>98</v>
      </c>
      <c r="C44" s="115" t="s">
        <v>99</v>
      </c>
      <c r="D44" s="116"/>
      <c r="E44" s="117" t="s">
        <v>100</v>
      </c>
      <c r="F44" s="118"/>
    </row>
    <row r="45" spans="2:35" ht="16.5" thickBot="1" x14ac:dyDescent="0.3">
      <c r="B45" s="114"/>
      <c r="C45" s="17">
        <v>2020</v>
      </c>
      <c r="D45" s="17">
        <v>2030</v>
      </c>
      <c r="E45" s="17">
        <v>2020</v>
      </c>
      <c r="F45" s="17">
        <v>2030</v>
      </c>
    </row>
    <row r="46" spans="2:35" ht="16.5" thickBot="1" x14ac:dyDescent="0.3">
      <c r="B46" s="18" t="s">
        <v>104</v>
      </c>
      <c r="C46" s="19">
        <v>84</v>
      </c>
      <c r="D46" s="19">
        <v>157</v>
      </c>
      <c r="E46" s="19">
        <v>13.4</v>
      </c>
      <c r="F46" s="19">
        <v>10.8</v>
      </c>
    </row>
    <row r="47" spans="2:35" ht="16.5" thickBot="1" x14ac:dyDescent="0.3">
      <c r="B47" s="18" t="s">
        <v>105</v>
      </c>
      <c r="C47" s="19">
        <v>186</v>
      </c>
      <c r="D47" s="19">
        <v>312</v>
      </c>
      <c r="E47" s="19">
        <v>14</v>
      </c>
      <c r="F47" s="19">
        <v>13</v>
      </c>
    </row>
    <row r="50" spans="2:6" ht="15.75" thickBot="1" x14ac:dyDescent="0.3">
      <c r="B50" t="s">
        <v>106</v>
      </c>
    </row>
    <row r="51" spans="2:6" ht="16.5" thickBot="1" x14ac:dyDescent="0.3">
      <c r="B51" s="113" t="s">
        <v>98</v>
      </c>
      <c r="C51" s="115" t="s">
        <v>99</v>
      </c>
      <c r="D51" s="116"/>
      <c r="E51" s="117" t="s">
        <v>100</v>
      </c>
      <c r="F51" s="118"/>
    </row>
    <row r="52" spans="2:6" ht="16.5" thickBot="1" x14ac:dyDescent="0.3">
      <c r="B52" s="114"/>
      <c r="C52" s="17">
        <v>2020</v>
      </c>
      <c r="D52" s="17">
        <v>2030</v>
      </c>
      <c r="E52" s="17">
        <v>2020</v>
      </c>
      <c r="F52" s="17">
        <v>2030</v>
      </c>
    </row>
    <row r="53" spans="2:6" ht="16.5" thickBot="1" x14ac:dyDescent="0.3">
      <c r="B53" s="18" t="s">
        <v>101</v>
      </c>
      <c r="C53" s="19">
        <v>5</v>
      </c>
      <c r="D53" s="19">
        <v>223</v>
      </c>
      <c r="E53" s="19">
        <v>32</v>
      </c>
      <c r="F53" s="19">
        <v>25</v>
      </c>
    </row>
    <row r="54" spans="2:6" ht="16.5" thickBot="1" x14ac:dyDescent="0.3">
      <c r="B54" s="18" t="s">
        <v>108</v>
      </c>
      <c r="C54" s="19" t="s">
        <v>109</v>
      </c>
      <c r="D54" s="19">
        <v>51</v>
      </c>
      <c r="E54" s="19" t="s">
        <v>109</v>
      </c>
      <c r="F54" s="19">
        <v>30</v>
      </c>
    </row>
    <row r="57" spans="2:6" ht="15.75" thickBot="1" x14ac:dyDescent="0.3">
      <c r="B57" t="s">
        <v>110</v>
      </c>
    </row>
    <row r="58" spans="2:6" ht="16.5" thickBot="1" x14ac:dyDescent="0.3">
      <c r="B58" s="113" t="s">
        <v>98</v>
      </c>
      <c r="C58" s="115" t="s">
        <v>99</v>
      </c>
      <c r="D58" s="116"/>
      <c r="E58" s="117" t="s">
        <v>100</v>
      </c>
      <c r="F58" s="118"/>
    </row>
    <row r="59" spans="2:6" ht="16.5" thickBot="1" x14ac:dyDescent="0.3">
      <c r="B59" s="114"/>
      <c r="C59" s="17">
        <v>2020</v>
      </c>
      <c r="D59" s="17">
        <v>2030</v>
      </c>
      <c r="E59" s="17">
        <v>2020</v>
      </c>
      <c r="F59" s="17">
        <v>2030</v>
      </c>
    </row>
    <row r="60" spans="2:6" ht="16.5" thickBot="1" x14ac:dyDescent="0.3">
      <c r="B60" s="18" t="s">
        <v>111</v>
      </c>
      <c r="C60" s="19">
        <v>132</v>
      </c>
      <c r="D60" s="19">
        <v>247</v>
      </c>
      <c r="E60" s="19">
        <v>6.9</v>
      </c>
      <c r="F60" s="19">
        <v>6.2</v>
      </c>
    </row>
    <row r="61" spans="2:6" ht="16.5" thickBot="1" x14ac:dyDescent="0.3">
      <c r="B61" s="18" t="s">
        <v>112</v>
      </c>
      <c r="C61" s="19">
        <v>57</v>
      </c>
      <c r="D61" s="19">
        <v>103</v>
      </c>
      <c r="E61" s="19">
        <v>8.5</v>
      </c>
      <c r="F61" s="19">
        <v>7.6</v>
      </c>
    </row>
    <row r="62" spans="2:6" ht="16.5" thickBot="1" x14ac:dyDescent="0.3">
      <c r="B62" s="18" t="s">
        <v>113</v>
      </c>
      <c r="C62" s="19">
        <v>14</v>
      </c>
      <c r="D62" s="19">
        <v>26</v>
      </c>
      <c r="E62" s="19">
        <v>7.8</v>
      </c>
      <c r="F62" s="19">
        <v>7</v>
      </c>
    </row>
    <row r="63" spans="2:6" ht="16.5" thickBot="1" x14ac:dyDescent="0.3">
      <c r="B63" s="18" t="s">
        <v>114</v>
      </c>
      <c r="C63" s="19">
        <v>26</v>
      </c>
      <c r="D63" s="19">
        <v>44</v>
      </c>
      <c r="E63" s="19">
        <v>5.9</v>
      </c>
      <c r="F63" s="19">
        <v>5.3</v>
      </c>
    </row>
    <row r="64" spans="2:6" ht="16.5" thickBot="1" x14ac:dyDescent="0.3">
      <c r="B64" s="18" t="s">
        <v>101</v>
      </c>
      <c r="C64" s="19">
        <v>20</v>
      </c>
      <c r="D64" s="19">
        <v>37</v>
      </c>
      <c r="E64" s="19">
        <v>6.7</v>
      </c>
      <c r="F64" s="19">
        <v>6</v>
      </c>
    </row>
    <row r="65" spans="2:6" ht="16.5" thickBot="1" x14ac:dyDescent="0.3">
      <c r="B65" s="18" t="s">
        <v>108</v>
      </c>
      <c r="C65" s="19">
        <v>17</v>
      </c>
      <c r="D65" s="19">
        <v>31</v>
      </c>
      <c r="E65" s="19">
        <v>5.9</v>
      </c>
      <c r="F65" s="19">
        <v>5.3</v>
      </c>
    </row>
    <row r="66" spans="2:6" ht="16.5" thickBot="1" x14ac:dyDescent="0.3">
      <c r="B66" s="18" t="s">
        <v>115</v>
      </c>
      <c r="C66" s="19">
        <v>4</v>
      </c>
      <c r="D66" s="19">
        <v>7</v>
      </c>
      <c r="E66" s="19">
        <v>5.9</v>
      </c>
      <c r="F66" s="19">
        <v>53</v>
      </c>
    </row>
    <row r="67" spans="2:6" ht="16.5" thickBot="1" x14ac:dyDescent="0.3">
      <c r="B67" s="18" t="s">
        <v>116</v>
      </c>
      <c r="C67" s="19">
        <v>2</v>
      </c>
      <c r="D67" s="19">
        <v>3</v>
      </c>
      <c r="E67" s="19">
        <v>8.5</v>
      </c>
      <c r="F67" s="19">
        <v>7.6</v>
      </c>
    </row>
    <row r="68" spans="2:6" ht="16.5" thickBot="1" x14ac:dyDescent="0.3">
      <c r="B68" s="18" t="s">
        <v>102</v>
      </c>
      <c r="C68" s="19">
        <v>11</v>
      </c>
      <c r="D68" s="19">
        <v>19</v>
      </c>
      <c r="E68" s="19">
        <v>6.8</v>
      </c>
      <c r="F68" s="19">
        <v>6.1</v>
      </c>
    </row>
  </sheetData>
  <mergeCells count="12">
    <mergeCell ref="B51:B52"/>
    <mergeCell ref="C51:D51"/>
    <mergeCell ref="E51:F51"/>
    <mergeCell ref="B58:B59"/>
    <mergeCell ref="C58:D58"/>
    <mergeCell ref="E58:F58"/>
    <mergeCell ref="B37:B38"/>
    <mergeCell ref="C37:D37"/>
    <mergeCell ref="E37:F37"/>
    <mergeCell ref="B44:B45"/>
    <mergeCell ref="C44:D44"/>
    <mergeCell ref="E44:F4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VFE_Low</vt:lpstr>
      <vt:lpstr>BIoliquid</vt:lpstr>
      <vt:lpstr>BioImport</vt:lpstr>
      <vt:lpstr>Sheet2</vt:lpstr>
      <vt:lpstr>BioImport!_Toc379539723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Kober, T. (Tom)</dc:creator>
  <cp:lastModifiedBy>Alessandro Chiodi</cp:lastModifiedBy>
  <dcterms:created xsi:type="dcterms:W3CDTF">2014-05-23T06:10:37Z</dcterms:created>
  <dcterms:modified xsi:type="dcterms:W3CDTF">2016-05-18T14:55:03Z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614445984363555</vt:r8>
  </property>
</Properties>
</file>